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8B03005-3D8C-46EF-B9CE-F589ADD0177D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Print_Titles" localSheetId="0">Лист1!$7:$7</definedName>
    <definedName name="_xlnm.Print_Area" localSheetId="0">Лист1!$A$1:$C$46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2" l="1"/>
  <c r="C22" i="2"/>
  <c r="C21" i="2"/>
  <c r="C20" i="2"/>
  <c r="C16" i="2"/>
  <c r="C11" i="2"/>
  <c r="C41" i="2" l="1"/>
  <c r="C26" i="2"/>
  <c r="C23" i="2"/>
  <c r="C19" i="2"/>
  <c r="C9" i="2"/>
  <c r="C8" i="2" l="1"/>
  <c r="C46" i="2" s="1"/>
</calcChain>
</file>

<file path=xl/sharedStrings.xml><?xml version="1.0" encoding="utf-8"?>
<sst xmlns="http://schemas.openxmlformats.org/spreadsheetml/2006/main" count="37" uniqueCount="37">
  <si>
    <t>Код</t>
  </si>
  <si>
    <t>Наименование групп, подгрупп, статей и подстатей доходов</t>
  </si>
  <si>
    <t>Налоговые доходы</t>
  </si>
  <si>
    <t>Подоходные налоги</t>
  </si>
  <si>
    <t>Налог на доходы организаций по отрасли (подотрасли, виду деятельности)</t>
  </si>
  <si>
    <t>Налог с потенциально возможного к получению годового дохода для индивидуальных предпринимателей</t>
  </si>
  <si>
    <t>Налог с выручки индивидуальных предпринимателей, применяющих упрощенную систему налогообложения</t>
  </si>
  <si>
    <t>Подоходный налог с физических лиц</t>
  </si>
  <si>
    <t>Налоги на имущество</t>
  </si>
  <si>
    <t>Платежи за пользование природными ресурсами</t>
  </si>
  <si>
    <t>Земельный налог</t>
  </si>
  <si>
    <t>Земельный налог на земли сельскохозяйственного назначения</t>
  </si>
  <si>
    <t>Земельный налог на земли несельскохозяйственного назначения</t>
  </si>
  <si>
    <t>Земельный налог с физических лиц</t>
  </si>
  <si>
    <t>Прочие налоги, пошлины и сборы</t>
  </si>
  <si>
    <t>Местные налоги и сборы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</si>
  <si>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</si>
  <si>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</si>
  <si>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</si>
  <si>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</si>
  <si>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</si>
  <si>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</si>
  <si>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</si>
  <si>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Доходы от продажи имущества, находящегося в государственной и муниципальной собственности</t>
  </si>
  <si>
    <t>Поступления от приватизации объектов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</si>
  <si>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</si>
  <si>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</si>
  <si>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Доходы целевых бюджетных фондов</t>
  </si>
  <si>
    <t>Территориальные целевые бюджетные экологические фонды</t>
  </si>
  <si>
    <t>ИТОГО</t>
  </si>
  <si>
    <t>Налог с выручки организаций, применяющих упрощенную систему налогообложения, бухгалтерского учета и отчетности</t>
  </si>
  <si>
    <t xml:space="preserve"> </t>
  </si>
  <si>
    <t>Доходы от оказания муниципальными учреждениями платных услуг  и иной приносящей доход деятельности</t>
  </si>
  <si>
    <t>Доходы бюджета Рыбницкого района и г. Рыбницы на 2026 год</t>
  </si>
  <si>
    <t>Приложение №1</t>
  </si>
  <si>
    <t>Сумма, руб.</t>
  </si>
  <si>
    <t xml:space="preserve">к  проекту Бюджета Рыбницкого района и г.Рыбницы на 2026 год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</si>
</sst>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\ _₽_-;\-* #,##0\ _₽_-;_-* &quot;-&quot;\ _₽_-;_-@_-"/>
    <numFmt numFmtId="164" formatCode="_-* #,##0.00_-;\-* #,##0.00_-;_-* &quot;-&quot;??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_р_._-;\-* #,##0_р_._-;_-* &quot;-&quot;??_р_._-;_-@_-"/>
    <numFmt numFmtId="168" formatCode="_-* #,##0.00_р_._-;\-* #,##0.00_р_._-;_-* &quot;-&quot;_р_._-;_-@_-"/>
    <numFmt numFmtId="169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167" fontId="4" fillId="0" borderId="0" xfId="0" applyNumberFormat="1" applyFont="1"/>
    <xf numFmtId="166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168" fontId="4" fillId="0" borderId="0" xfId="0" applyNumberFormat="1" applyFont="1"/>
    <xf numFmtId="0" fontId="5" fillId="0" borderId="0" xfId="0" applyFont="1" applyAlignment="1">
      <alignment horizontal="center" wrapText="1"/>
    </xf>
    <xf numFmtId="169" fontId="6" fillId="0" borderId="1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9" fontId="8" fillId="0" borderId="1" xfId="4" applyNumberFormat="1" applyFont="1" applyFill="1" applyBorder="1" applyAlignment="1">
      <alignment horizontal="center" vertical="center"/>
    </xf>
    <xf numFmtId="168" fontId="5" fillId="0" borderId="0" xfId="0" applyNumberFormat="1" applyFont="1"/>
    <xf numFmtId="0" fontId="5" fillId="0" borderId="1" xfId="0" applyFont="1" applyBorder="1" applyAlignment="1">
      <alignment horizontal="center" wrapText="1"/>
    </xf>
    <xf numFmtId="41" fontId="5" fillId="2" borderId="1" xfId="5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169" fontId="8" fillId="0" borderId="0" xfId="4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wrapText="1"/>
    </xf>
    <xf numFmtId="165" fontId="5" fillId="0" borderId="0" xfId="0" applyNumberFormat="1" applyFont="1" applyAlignment="1">
      <alignment wrapText="1"/>
    </xf>
    <xf numFmtId="165" fontId="7" fillId="0" borderId="0" xfId="0" applyNumberFormat="1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9" fontId="4" fillId="0" borderId="0" xfId="0" applyNumberFormat="1" applyFont="1" applyAlignment="1">
      <alignment horizontal="right" wrapText="1"/>
    </xf>
    <xf numFmtId="49" fontId="7" fillId="0" borderId="0" xfId="0" applyNumberFormat="1" applyFont="1" applyBorder="1" applyAlignment="1">
      <alignment horizontal="left" wrapText="1"/>
    </xf>
  </cellXfs>
  <cellStyles count="7">
    <cellStyle name="Обычный" xfId="0" builtinId="0"/>
    <cellStyle name="Обычный 2" xfId="5" xr:uid="{00000000-0005-0000-0000-000001000000}"/>
    <cellStyle name="Обычный 3" xfId="1" xr:uid="{00000000-0005-0000-0000-000002000000}"/>
    <cellStyle name="Финансовый 2" xfId="4" xr:uid="{00000000-0005-0000-0000-000003000000}"/>
    <cellStyle name="Финансовый 2 2" xfId="6" xr:uid="{00000000-0005-0000-0000-000004000000}"/>
    <cellStyle name="Финансовый 3" xfId="2" xr:uid="{00000000-0005-0000-0000-000005000000}"/>
    <cellStyle name="Финансовый 3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view="pageBreakPreview" zoomScale="120" zoomScaleNormal="100" zoomScaleSheetLayoutView="120" workbookViewId="0">
      <selection activeCell="I16" sqref="I16"/>
    </sheetView>
  </sheetViews>
  <sheetFormatPr defaultColWidth="13.42578125" defaultRowHeight="12.75" x14ac:dyDescent="0.2"/>
  <cols>
    <col min="1" max="1" width="11.85546875" style="1" customWidth="1"/>
    <col min="2" max="2" width="62.7109375" style="2" customWidth="1"/>
    <col min="3" max="3" width="18.5703125" style="3" customWidth="1"/>
    <col min="4" max="16384" width="13.42578125" style="4"/>
  </cols>
  <sheetData>
    <row r="1" spans="1:6" ht="15.75" x14ac:dyDescent="0.2">
      <c r="B1" s="33" t="s">
        <v>34</v>
      </c>
      <c r="C1" s="33"/>
    </row>
    <row r="2" spans="1:6" ht="18" customHeight="1" x14ac:dyDescent="0.2">
      <c r="A2" s="34" t="s">
        <v>36</v>
      </c>
      <c r="B2" s="34"/>
      <c r="C2" s="34"/>
    </row>
    <row r="5" spans="1:6" ht="15.75" customHeight="1" x14ac:dyDescent="0.2">
      <c r="A5" s="32" t="s">
        <v>33</v>
      </c>
      <c r="B5" s="32"/>
      <c r="C5" s="32"/>
    </row>
    <row r="6" spans="1:6" x14ac:dyDescent="0.2">
      <c r="A6" s="19"/>
      <c r="B6" s="17"/>
    </row>
    <row r="7" spans="1:6" s="15" customFormat="1" ht="24.75" customHeight="1" x14ac:dyDescent="0.2">
      <c r="A7" s="13" t="s">
        <v>0</v>
      </c>
      <c r="B7" s="14" t="s">
        <v>1</v>
      </c>
      <c r="C7" s="13" t="s">
        <v>35</v>
      </c>
    </row>
    <row r="8" spans="1:6" s="15" customFormat="1" ht="15.75" customHeight="1" x14ac:dyDescent="0.2">
      <c r="A8" s="21">
        <v>1000000</v>
      </c>
      <c r="B8" s="21" t="s">
        <v>2</v>
      </c>
      <c r="C8" s="22">
        <f t="shared" ref="C8" si="0">SUM(C9+C16+C18+C23)</f>
        <v>160226671</v>
      </c>
      <c r="F8" s="23"/>
    </row>
    <row r="9" spans="1:6" s="5" customFormat="1" x14ac:dyDescent="0.2">
      <c r="A9" s="6">
        <v>1010000</v>
      </c>
      <c r="B9" s="7" t="s">
        <v>3</v>
      </c>
      <c r="C9" s="18">
        <f t="shared" ref="C9" si="1">SUM(C10:C14)</f>
        <v>119130218</v>
      </c>
    </row>
    <row r="10" spans="1:6" s="5" customFormat="1" ht="21" customHeight="1" x14ac:dyDescent="0.2">
      <c r="A10" s="6">
        <v>1010200</v>
      </c>
      <c r="B10" s="8" t="s">
        <v>4</v>
      </c>
      <c r="C10" s="18"/>
    </row>
    <row r="11" spans="1:6" s="5" customFormat="1" ht="25.5" x14ac:dyDescent="0.2">
      <c r="A11" s="6">
        <v>1010500</v>
      </c>
      <c r="B11" s="9" t="s">
        <v>5</v>
      </c>
      <c r="C11" s="18">
        <f>1880549-170959</f>
        <v>1709590</v>
      </c>
    </row>
    <row r="12" spans="1:6" s="5" customFormat="1" ht="25.5" x14ac:dyDescent="0.2">
      <c r="A12" s="6">
        <v>1010600</v>
      </c>
      <c r="B12" s="8" t="s">
        <v>30</v>
      </c>
      <c r="C12" s="18">
        <v>2325988</v>
      </c>
    </row>
    <row r="13" spans="1:6" s="5" customFormat="1" ht="25.5" x14ac:dyDescent="0.2">
      <c r="A13" s="6">
        <v>1010601</v>
      </c>
      <c r="B13" s="8" t="s">
        <v>6</v>
      </c>
      <c r="C13" s="18">
        <v>11382085</v>
      </c>
    </row>
    <row r="14" spans="1:6" s="5" customFormat="1" x14ac:dyDescent="0.2">
      <c r="A14" s="6">
        <v>1010700</v>
      </c>
      <c r="B14" s="8" t="s">
        <v>7</v>
      </c>
      <c r="C14" s="18">
        <v>103712555</v>
      </c>
    </row>
    <row r="15" spans="1:6" s="10" customFormat="1" ht="12" customHeight="1" x14ac:dyDescent="0.2">
      <c r="A15" s="6"/>
      <c r="B15" s="8"/>
      <c r="C15" s="18"/>
    </row>
    <row r="16" spans="1:6" s="5" customFormat="1" x14ac:dyDescent="0.2">
      <c r="A16" s="6">
        <v>1040000</v>
      </c>
      <c r="B16" s="8" t="s">
        <v>8</v>
      </c>
      <c r="C16" s="18">
        <f>2225900-208678</f>
        <v>2017222</v>
      </c>
    </row>
    <row r="17" spans="1:6" s="5" customFormat="1" ht="11.25" customHeight="1" x14ac:dyDescent="0.2">
      <c r="A17" s="6"/>
      <c r="B17" s="8"/>
      <c r="C17" s="18"/>
    </row>
    <row r="18" spans="1:6" s="5" customFormat="1" x14ac:dyDescent="0.2">
      <c r="A18" s="6">
        <v>1050000</v>
      </c>
      <c r="B18" s="8" t="s">
        <v>9</v>
      </c>
      <c r="C18" s="18">
        <v>26988301</v>
      </c>
    </row>
    <row r="19" spans="1:6" s="5" customFormat="1" x14ac:dyDescent="0.2">
      <c r="A19" s="6">
        <v>1050100</v>
      </c>
      <c r="B19" s="8" t="s">
        <v>10</v>
      </c>
      <c r="C19" s="18">
        <f t="shared" ref="C19" si="2">SUM(C20:C22)</f>
        <v>26898301</v>
      </c>
    </row>
    <row r="20" spans="1:6" s="5" customFormat="1" x14ac:dyDescent="0.2">
      <c r="A20" s="6">
        <v>1050101</v>
      </c>
      <c r="B20" s="8" t="s">
        <v>11</v>
      </c>
      <c r="C20" s="18">
        <f>18544739-713259</f>
        <v>17831480</v>
      </c>
    </row>
    <row r="21" spans="1:6" s="5" customFormat="1" x14ac:dyDescent="0.2">
      <c r="A21" s="6">
        <v>1050102</v>
      </c>
      <c r="B21" s="8" t="s">
        <v>12</v>
      </c>
      <c r="C21" s="18">
        <f>8915221-960101</f>
        <v>7955120</v>
      </c>
    </row>
    <row r="22" spans="1:6" s="5" customFormat="1" x14ac:dyDescent="0.2">
      <c r="A22" s="6">
        <v>1050103</v>
      </c>
      <c r="B22" s="8" t="s">
        <v>13</v>
      </c>
      <c r="C22" s="18">
        <f>1175838-64137</f>
        <v>1111701</v>
      </c>
    </row>
    <row r="23" spans="1:6" s="5" customFormat="1" x14ac:dyDescent="0.2">
      <c r="A23" s="6">
        <v>1400000</v>
      </c>
      <c r="B23" s="8" t="s">
        <v>14</v>
      </c>
      <c r="C23" s="18">
        <f t="shared" ref="C23" si="3">C24</f>
        <v>12090930</v>
      </c>
    </row>
    <row r="24" spans="1:6" s="5" customFormat="1" x14ac:dyDescent="0.2">
      <c r="A24" s="6">
        <v>1400400</v>
      </c>
      <c r="B24" s="8" t="s">
        <v>15</v>
      </c>
      <c r="C24" s="18">
        <f>12574694-483764</f>
        <v>12090930</v>
      </c>
      <c r="D24" s="11"/>
      <c r="F24" s="11"/>
    </row>
    <row r="25" spans="1:6" s="5" customFormat="1" x14ac:dyDescent="0.2">
      <c r="A25" s="6"/>
      <c r="B25" s="8"/>
      <c r="C25" s="18"/>
    </row>
    <row r="26" spans="1:6" s="15" customFormat="1" x14ac:dyDescent="0.2">
      <c r="A26" s="21">
        <v>2000000</v>
      </c>
      <c r="B26" s="24" t="s">
        <v>16</v>
      </c>
      <c r="C26" s="22">
        <f t="shared" ref="C26" si="4">SUM(C27+C34+C37+C39)</f>
        <v>4022048</v>
      </c>
      <c r="F26" s="23"/>
    </row>
    <row r="27" spans="1:6" s="5" customFormat="1" ht="25.5" x14ac:dyDescent="0.2">
      <c r="A27" s="6">
        <v>2010000</v>
      </c>
      <c r="B27" s="8" t="s">
        <v>17</v>
      </c>
      <c r="C27" s="18">
        <v>1796560</v>
      </c>
    </row>
    <row r="28" spans="1:6" s="5" customFormat="1" ht="25.5" x14ac:dyDescent="0.2">
      <c r="A28" s="20">
        <v>2010200</v>
      </c>
      <c r="B28" s="8" t="s">
        <v>18</v>
      </c>
      <c r="C28" s="18">
        <v>895807</v>
      </c>
    </row>
    <row r="29" spans="1:6" s="5" customFormat="1" ht="25.5" x14ac:dyDescent="0.2">
      <c r="A29" s="20">
        <v>2010300</v>
      </c>
      <c r="B29" s="8" t="s">
        <v>19</v>
      </c>
      <c r="C29" s="18">
        <v>0</v>
      </c>
    </row>
    <row r="30" spans="1:6" s="5" customFormat="1" x14ac:dyDescent="0.2">
      <c r="A30" s="6">
        <v>2010400</v>
      </c>
      <c r="B30" s="8" t="s">
        <v>20</v>
      </c>
      <c r="C30" s="18">
        <v>849847</v>
      </c>
    </row>
    <row r="31" spans="1:6" s="5" customFormat="1" x14ac:dyDescent="0.2">
      <c r="A31" s="6">
        <v>2010500</v>
      </c>
      <c r="B31" s="8" t="s">
        <v>21</v>
      </c>
      <c r="C31" s="18">
        <v>18559</v>
      </c>
    </row>
    <row r="32" spans="1:6" s="5" customFormat="1" x14ac:dyDescent="0.2">
      <c r="A32" s="6">
        <v>2010900</v>
      </c>
      <c r="B32" s="8" t="s">
        <v>22</v>
      </c>
      <c r="C32" s="18">
        <v>32347</v>
      </c>
    </row>
    <row r="33" spans="1:6" s="5" customFormat="1" x14ac:dyDescent="0.2">
      <c r="A33" s="6"/>
      <c r="B33" s="8"/>
      <c r="C33" s="18"/>
    </row>
    <row r="34" spans="1:6" s="5" customFormat="1" ht="25.5" x14ac:dyDescent="0.2">
      <c r="A34" s="6">
        <v>2020000</v>
      </c>
      <c r="B34" s="8" t="s">
        <v>23</v>
      </c>
      <c r="C34" s="18">
        <v>959232</v>
      </c>
    </row>
    <row r="35" spans="1:6" s="5" customFormat="1" ht="25.5" x14ac:dyDescent="0.2">
      <c r="A35" s="6">
        <v>2020100</v>
      </c>
      <c r="B35" s="12" t="s">
        <v>24</v>
      </c>
      <c r="C35" s="18">
        <v>900000</v>
      </c>
    </row>
    <row r="36" spans="1:6" s="5" customFormat="1" x14ac:dyDescent="0.2">
      <c r="A36" s="6"/>
      <c r="B36" s="8"/>
      <c r="C36" s="18"/>
    </row>
    <row r="37" spans="1:6" s="5" customFormat="1" x14ac:dyDescent="0.2">
      <c r="A37" s="6">
        <v>2060000</v>
      </c>
      <c r="B37" s="8" t="s">
        <v>25</v>
      </c>
      <c r="C37" s="18">
        <v>29919</v>
      </c>
    </row>
    <row r="38" spans="1:6" s="5" customFormat="1" x14ac:dyDescent="0.2">
      <c r="A38" s="6"/>
      <c r="B38" s="8"/>
      <c r="C38" s="18"/>
    </row>
    <row r="39" spans="1:6" s="5" customFormat="1" x14ac:dyDescent="0.2">
      <c r="A39" s="6">
        <v>2070000</v>
      </c>
      <c r="B39" s="8" t="s">
        <v>26</v>
      </c>
      <c r="C39" s="18">
        <v>1236337</v>
      </c>
    </row>
    <row r="40" spans="1:6" s="5" customFormat="1" x14ac:dyDescent="0.2">
      <c r="A40" s="6"/>
      <c r="B40" s="8"/>
      <c r="C40" s="18"/>
    </row>
    <row r="41" spans="1:6" s="15" customFormat="1" x14ac:dyDescent="0.2">
      <c r="A41" s="21">
        <v>4000000</v>
      </c>
      <c r="B41" s="24" t="s">
        <v>27</v>
      </c>
      <c r="C41" s="22">
        <f t="shared" ref="C41" si="5">SUM(C42)</f>
        <v>3238920</v>
      </c>
    </row>
    <row r="42" spans="1:6" s="5" customFormat="1" x14ac:dyDescent="0.2">
      <c r="A42" s="6">
        <v>4020200</v>
      </c>
      <c r="B42" s="8" t="s">
        <v>28</v>
      </c>
      <c r="C42" s="18">
        <v>3238920</v>
      </c>
      <c r="F42" s="16"/>
    </row>
    <row r="43" spans="1:6" s="5" customFormat="1" x14ac:dyDescent="0.2">
      <c r="A43" s="6"/>
      <c r="B43" s="8"/>
      <c r="C43" s="18"/>
      <c r="F43" s="16"/>
    </row>
    <row r="44" spans="1:6" s="15" customFormat="1" ht="25.5" x14ac:dyDescent="0.2">
      <c r="A44" s="21">
        <v>5010000</v>
      </c>
      <c r="B44" s="25" t="s">
        <v>32</v>
      </c>
      <c r="C44" s="22">
        <v>8229535</v>
      </c>
      <c r="F44" s="23"/>
    </row>
    <row r="45" spans="1:6" s="5" customFormat="1" x14ac:dyDescent="0.2">
      <c r="A45" s="6"/>
      <c r="B45" s="7"/>
      <c r="C45" s="18"/>
    </row>
    <row r="46" spans="1:6" s="15" customFormat="1" x14ac:dyDescent="0.2">
      <c r="A46" s="21"/>
      <c r="B46" s="24" t="s">
        <v>29</v>
      </c>
      <c r="C46" s="22">
        <f t="shared" ref="C46" si="6">SUM(C8+C26+C41+C44)</f>
        <v>175717174</v>
      </c>
    </row>
    <row r="47" spans="1:6" s="15" customFormat="1" x14ac:dyDescent="0.2">
      <c r="A47" s="26"/>
      <c r="B47" s="27"/>
      <c r="C47" s="28"/>
    </row>
    <row r="48" spans="1:6" s="15" customFormat="1" x14ac:dyDescent="0.2">
      <c r="A48" s="26"/>
      <c r="B48" s="27"/>
      <c r="C48" s="28"/>
    </row>
    <row r="49" spans="1:3" ht="30" customHeight="1" x14ac:dyDescent="0.25">
      <c r="A49" s="35"/>
      <c r="B49" s="35"/>
      <c r="C49" s="31"/>
    </row>
    <row r="50" spans="1:3" x14ac:dyDescent="0.2">
      <c r="A50" s="29"/>
      <c r="B50" s="29"/>
      <c r="C50" s="30"/>
    </row>
    <row r="54" spans="1:3" x14ac:dyDescent="0.2">
      <c r="B54" s="2" t="s">
        <v>31</v>
      </c>
    </row>
  </sheetData>
  <mergeCells count="4">
    <mergeCell ref="A5:C5"/>
    <mergeCell ref="B1:C1"/>
    <mergeCell ref="A2:C2"/>
    <mergeCell ref="A49:B49"/>
  </mergeCells>
  <printOptions horizontalCentered="1"/>
  <pageMargins left="1.1811023622047245" right="0.49212598425196852" top="0.78740157480314965" bottom="0.39370078740157483" header="0" footer="0"/>
  <pageSetup paperSize="9" scale="90" firstPageNumber="205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2026-01-22T08:46:15Z</dcterms:modified>
</cp:coreProperties>
</file>