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595" tabRatio="593" activeTab="0"/>
  </bookViews>
  <sheets>
    <sheet name="Пред. лимит.-госадмин." sheetId="1" r:id="rId1"/>
  </sheets>
  <definedNames>
    <definedName name="_xlnm.Print_Titles" localSheetId="0">'Пред. лимит.-госадмин.'!$C:$C</definedName>
    <definedName name="_xlnm.Print_Area" localSheetId="0">'Пред. лимит.-госадмин.'!$A$1:$U$79</definedName>
  </definedNames>
  <calcPr fullCalcOnLoad="1"/>
</workbook>
</file>

<file path=xl/sharedStrings.xml><?xml version="1.0" encoding="utf-8"?>
<sst xmlns="http://schemas.openxmlformats.org/spreadsheetml/2006/main" count="162" uniqueCount="125">
  <si>
    <t>ТЕПЛОЭНЕРГИЯ</t>
  </si>
  <si>
    <t>ЭЛЕКТРОЭНЕРГИЯ</t>
  </si>
  <si>
    <t>ВОДОСНАБЖЕНИЕ И ВОДООТВЕДЕНИЕ</t>
  </si>
  <si>
    <t>ГАЗ</t>
  </si>
  <si>
    <t>ВСЕГО</t>
  </si>
  <si>
    <t>Сельские советы</t>
  </si>
  <si>
    <t>Рыбницкий городской и районный Совет</t>
  </si>
  <si>
    <t>Отдел внутренних дел</t>
  </si>
  <si>
    <t>Военкомат</t>
  </si>
  <si>
    <t>МУ ,,Рыбницкий дворец культуры,,</t>
  </si>
  <si>
    <t>Трансферты на покрытие потерь от предоставления льгот, по транспорту</t>
  </si>
  <si>
    <t>Целевые трансферты бюджетам других уровней(льготы населению)</t>
  </si>
  <si>
    <t>ИТОГО</t>
  </si>
  <si>
    <t>СВЯЗЬ</t>
  </si>
  <si>
    <t>Код организации</t>
  </si>
  <si>
    <t>Код раздела</t>
  </si>
  <si>
    <t>Наименование организации</t>
  </si>
  <si>
    <t>003129</t>
  </si>
  <si>
    <t>1703</t>
  </si>
  <si>
    <t>553214</t>
  </si>
  <si>
    <t>3007</t>
  </si>
  <si>
    <t>003126</t>
  </si>
  <si>
    <t>0105</t>
  </si>
  <si>
    <t>063015</t>
  </si>
  <si>
    <t>1309</t>
  </si>
  <si>
    <t>003075</t>
  </si>
  <si>
    <t>Школы искуств</t>
  </si>
  <si>
    <t>1402</t>
  </si>
  <si>
    <t>Библиотеки</t>
  </si>
  <si>
    <t>003087</t>
  </si>
  <si>
    <t>003088</t>
  </si>
  <si>
    <t>Музеи и выставки</t>
  </si>
  <si>
    <t>003089</t>
  </si>
  <si>
    <t>Автоклуб</t>
  </si>
  <si>
    <t>МУ "РМЦ"</t>
  </si>
  <si>
    <t>033089</t>
  </si>
  <si>
    <t>1404</t>
  </si>
  <si>
    <t>003073</t>
  </si>
  <si>
    <t>Централизованные бухгалтерии</t>
  </si>
  <si>
    <t>АХО "МУ "РУК"</t>
  </si>
  <si>
    <t>003074</t>
  </si>
  <si>
    <t>ОКПР</t>
  </si>
  <si>
    <t>0106</t>
  </si>
  <si>
    <t>003010</t>
  </si>
  <si>
    <t>033011</t>
  </si>
  <si>
    <t>003011</t>
  </si>
  <si>
    <t>073015</t>
  </si>
  <si>
    <t>533214</t>
  </si>
  <si>
    <t>Платные услуги-МУ "РУК"</t>
  </si>
  <si>
    <t>Платные услуги МУ "УФКСиТ"</t>
  </si>
  <si>
    <t>563214</t>
  </si>
  <si>
    <t>003085</t>
  </si>
  <si>
    <t>МУ ,,Управление ФКСиТ,, аппарат</t>
  </si>
  <si>
    <t>023089</t>
  </si>
  <si>
    <t>Платные услуги-МУ"РО ЗАГС"</t>
  </si>
  <si>
    <t>093015</t>
  </si>
  <si>
    <t>0401</t>
  </si>
  <si>
    <t>003035</t>
  </si>
  <si>
    <t>0501</t>
  </si>
  <si>
    <t>003038</t>
  </si>
  <si>
    <t>003045</t>
  </si>
  <si>
    <t>053015</t>
  </si>
  <si>
    <t>МУ "РУНО" аппарат</t>
  </si>
  <si>
    <t>1301</t>
  </si>
  <si>
    <t>003051</t>
  </si>
  <si>
    <t>Дошкольные учреждения</t>
  </si>
  <si>
    <t>1302</t>
  </si>
  <si>
    <t>003052</t>
  </si>
  <si>
    <t>Начальная школа</t>
  </si>
  <si>
    <t>1303</t>
  </si>
  <si>
    <t>003053</t>
  </si>
  <si>
    <t>Средние общеобразовательные школы, гимназии, теоретич. лицеи</t>
  </si>
  <si>
    <t>003054</t>
  </si>
  <si>
    <t>Основные общеобразовательные школы (неполные)</t>
  </si>
  <si>
    <t>003055</t>
  </si>
  <si>
    <t>Вечерние (сменные) и заочные средние общеобразовательные школы</t>
  </si>
  <si>
    <t>003056</t>
  </si>
  <si>
    <t>Школа-интернат Рыбница</t>
  </si>
  <si>
    <t>003057</t>
  </si>
  <si>
    <t>Спец. школы интернаты (СКОШ)</t>
  </si>
  <si>
    <t>003070</t>
  </si>
  <si>
    <t xml:space="preserve">Централизованные бухгалтерии </t>
  </si>
  <si>
    <t>Хоз. группа</t>
  </si>
  <si>
    <t>003091</t>
  </si>
  <si>
    <t>МУ "РКДЦ"</t>
  </si>
  <si>
    <t>013089</t>
  </si>
  <si>
    <t>013070</t>
  </si>
  <si>
    <t>МУПК и ВКПЦ</t>
  </si>
  <si>
    <t>513214</t>
  </si>
  <si>
    <t>Внешкольные учреждения</t>
  </si>
  <si>
    <t>МУ "Рыбницкое управление культуры " аппарат</t>
  </si>
  <si>
    <t>МУ,,Рыбницкое управление культуры,, ВСЕГО</t>
  </si>
  <si>
    <t>МУ ,,РУ Н О,, ВСЕГО</t>
  </si>
  <si>
    <t>МУ "Управление ФКСиТ" ВСЕГО:</t>
  </si>
  <si>
    <t>МУ"РО ЗАГС" ВСЕГО</t>
  </si>
  <si>
    <t>МУ"РО ЗАГС" аппарат</t>
  </si>
  <si>
    <t>МУ "Дом престарелых"</t>
  </si>
  <si>
    <t xml:space="preserve">Госадминистрация города </t>
  </si>
  <si>
    <t>Дворцы, дома культ. Клубы сельские (СДК)</t>
  </si>
  <si>
    <t xml:space="preserve">                                                          </t>
  </si>
  <si>
    <t>СВПЧ-3</t>
  </si>
  <si>
    <t xml:space="preserve">МУ,,Служба социальной помощи Рыбницкого района и г.Рыбница,, ВСЕГО: </t>
  </si>
  <si>
    <t>МУ,,Служба социальной помощи Рыбницкого района и г.Рыбница,,</t>
  </si>
  <si>
    <t>Платные услуги-МУ,,Служба социальной помощи Рыбницкого района и г.Рыбница,,</t>
  </si>
  <si>
    <t>МУ "Управление ФКСиТ" подразделения</t>
  </si>
  <si>
    <t>Платные услуги "МУ "РУНО"</t>
  </si>
  <si>
    <t>0103</t>
  </si>
  <si>
    <t>руб.</t>
  </si>
  <si>
    <t>Предельные лимиты на              1 кв. 2017г.</t>
  </si>
  <si>
    <t>Утверждено на        1 кв. 2017г.</t>
  </si>
  <si>
    <t>Прирост кредиторской задолженности на 1 кв. 2017г.</t>
  </si>
  <si>
    <t>Предельные лимиты                     на 1 кв. 2017г.</t>
  </si>
  <si>
    <t>Предельные лимиты на                  1 кв. 2017г.</t>
  </si>
  <si>
    <t>Утверждено на 1 кв. 2017г.</t>
  </si>
  <si>
    <t>Предельные лимиты на                1 кв. 2017г.</t>
  </si>
  <si>
    <t>Утверждено на         1 кв. 2017г.</t>
  </si>
  <si>
    <t>Предельные лимиты на             1 кв. 2017г.</t>
  </si>
  <si>
    <t>Утверждено на                1 кв. 2017г.</t>
  </si>
  <si>
    <t>Предельные лимиты на               1 кв. 2017г.</t>
  </si>
  <si>
    <t>Утверждено                                  на 1 кв. 2017г.</t>
  </si>
  <si>
    <t xml:space="preserve">ПРЕДЕЛЬНЫЙ ПРИРОСТ КРЕДИТОРСКОЙ ЗАДОЛЖЕННОСТИ  ПО ФУНКЦИОНАЛЬНОЙ КЛАССИФИКАЦИИ РАСХОДОВ БЮДЖЕТА РЫБНИЦКОГО РАЙОНА И Г.РЫБНИЦА НА 1 квартал 2017 ГОДА                                                                                                                 </t>
  </si>
  <si>
    <t>Приложение № 4</t>
  </si>
  <si>
    <t>Приложение № 7</t>
  </si>
  <si>
    <t>к решению от 06.01.2017г. № 7</t>
  </si>
  <si>
    <t>к решению от 18.02.2017г. № 382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</si>
</sst>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_-* #,##0.0_р_._-;\-* #,##0.0_р_._-;_-* &quot;-&quot;_р_._-;_-@_-"/>
    <numFmt numFmtId="172" formatCode="_-* #,##0.00_р_._-;\-* #,##0.00_р_._-;_-* &quot;-&quot;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_ ;\-#,##0.00\ "/>
    <numFmt numFmtId="180" formatCode="#,##0.00_р_."/>
    <numFmt numFmtId="181" formatCode="#,##0_р_."/>
    <numFmt numFmtId="182" formatCode="_(* #,##0_);_(* \(#,##0\);_(* &quot;-&quot;_);_(@_)"/>
    <numFmt numFmtId="183" formatCode="#,##0.0_р_."/>
    <numFmt numFmtId="184" formatCode="#,##0.000_р_."/>
    <numFmt numFmtId="185" formatCode="#,##0&quot;р.&quot;"/>
    <numFmt numFmtId="186" formatCode="#,##0.000000_р_."/>
    <numFmt numFmtId="187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81" fontId="5" fillId="0" borderId="13" xfId="0" applyNumberFormat="1" applyFont="1" applyFill="1" applyBorder="1" applyAlignment="1">
      <alignment wrapText="1"/>
    </xf>
    <xf numFmtId="181" fontId="5" fillId="0" borderId="13" xfId="0" applyNumberFormat="1" applyFont="1" applyFill="1" applyBorder="1" applyAlignment="1">
      <alignment horizontal="left" wrapText="1"/>
    </xf>
    <xf numFmtId="0" fontId="5" fillId="4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wrapText="1"/>
    </xf>
    <xf numFmtId="181" fontId="4" fillId="0" borderId="17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81" fontId="4" fillId="0" borderId="0" xfId="62" applyNumberFormat="1" applyFont="1" applyFill="1" applyBorder="1" applyAlignment="1">
      <alignment/>
    </xf>
    <xf numFmtId="181" fontId="5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6" fillId="0" borderId="0" xfId="62" applyNumberFormat="1" applyFont="1" applyFill="1" applyBorder="1" applyAlignment="1">
      <alignment/>
    </xf>
    <xf numFmtId="181" fontId="4" fillId="0" borderId="0" xfId="6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181" fontId="4" fillId="32" borderId="0" xfId="0" applyNumberFormat="1" applyFont="1" applyFill="1" applyBorder="1" applyAlignment="1">
      <alignment/>
    </xf>
    <xf numFmtId="3" fontId="6" fillId="32" borderId="10" xfId="62" applyNumberFormat="1" applyFont="1" applyFill="1" applyBorder="1" applyAlignment="1">
      <alignment horizontal="center"/>
    </xf>
    <xf numFmtId="3" fontId="6" fillId="32" borderId="18" xfId="62" applyNumberFormat="1" applyFont="1" applyFill="1" applyBorder="1" applyAlignment="1">
      <alignment horizontal="center"/>
    </xf>
    <xf numFmtId="181" fontId="7" fillId="0" borderId="0" xfId="62" applyNumberFormat="1" applyFont="1" applyFill="1" applyBorder="1" applyAlignment="1">
      <alignment horizontal="center"/>
    </xf>
    <xf numFmtId="181" fontId="6" fillId="0" borderId="0" xfId="62" applyNumberFormat="1" applyFont="1" applyFill="1" applyBorder="1" applyAlignment="1">
      <alignment horizontal="right"/>
    </xf>
    <xf numFmtId="181" fontId="6" fillId="0" borderId="0" xfId="62" applyNumberFormat="1" applyFont="1" applyFill="1" applyBorder="1" applyAlignment="1">
      <alignment/>
    </xf>
    <xf numFmtId="181" fontId="7" fillId="0" borderId="0" xfId="62" applyNumberFormat="1" applyFont="1" applyFill="1" applyBorder="1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Fill="1" applyBorder="1" applyAlignment="1">
      <alignment/>
    </xf>
    <xf numFmtId="181" fontId="9" fillId="0" borderId="0" xfId="62" applyNumberFormat="1" applyFont="1" applyFill="1" applyBorder="1" applyAlignment="1">
      <alignment horizontal="right"/>
    </xf>
    <xf numFmtId="0" fontId="9" fillId="0" borderId="0" xfId="53" applyFont="1">
      <alignment/>
      <protection/>
    </xf>
    <xf numFmtId="181" fontId="9" fillId="0" borderId="0" xfId="53" applyNumberFormat="1" applyFont="1">
      <alignment/>
      <protection/>
    </xf>
    <xf numFmtId="181" fontId="9" fillId="0" borderId="0" xfId="0" applyNumberFormat="1" applyFont="1" applyAlignment="1">
      <alignment/>
    </xf>
    <xf numFmtId="181" fontId="9" fillId="0" borderId="0" xfId="62" applyNumberFormat="1" applyFont="1" applyFill="1" applyBorder="1" applyAlignment="1">
      <alignment/>
    </xf>
    <xf numFmtId="181" fontId="10" fillId="0" borderId="0" xfId="62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53" applyFont="1" applyAlignment="1">
      <alignment wrapText="1"/>
      <protection/>
    </xf>
    <xf numFmtId="0" fontId="11" fillId="0" borderId="0" xfId="0" applyFont="1" applyBorder="1" applyAlignment="1">
      <alignment vertical="center" wrapText="1"/>
    </xf>
    <xf numFmtId="3" fontId="6" fillId="33" borderId="10" xfId="62" applyNumberFormat="1" applyFont="1" applyFill="1" applyBorder="1" applyAlignment="1">
      <alignment horizontal="center"/>
    </xf>
    <xf numFmtId="3" fontId="6" fillId="33" borderId="18" xfId="62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181" fontId="4" fillId="34" borderId="13" xfId="0" applyNumberFormat="1" applyFont="1" applyFill="1" applyBorder="1" applyAlignment="1">
      <alignment wrapText="1"/>
    </xf>
    <xf numFmtId="3" fontId="6" fillId="34" borderId="10" xfId="62" applyNumberFormat="1" applyFont="1" applyFill="1" applyBorder="1" applyAlignment="1">
      <alignment horizontal="center"/>
    </xf>
    <xf numFmtId="3" fontId="6" fillId="34" borderId="18" xfId="62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181" fontId="4" fillId="34" borderId="13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3" fontId="6" fillId="33" borderId="19" xfId="62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53" applyFont="1" applyAlignment="1">
      <alignment horizontal="left" wrapText="1"/>
      <protection/>
    </xf>
    <xf numFmtId="0" fontId="6" fillId="0" borderId="0" xfId="0" applyFont="1" applyBorder="1" applyAlignment="1">
      <alignment vertical="center" wrapText="1"/>
    </xf>
    <xf numFmtId="3" fontId="6" fillId="33" borderId="22" xfId="62" applyNumberFormat="1" applyFont="1" applyFill="1" applyBorder="1" applyAlignment="1">
      <alignment horizontal="center"/>
    </xf>
    <xf numFmtId="3" fontId="6" fillId="32" borderId="23" xfId="62" applyNumberFormat="1" applyFont="1" applyFill="1" applyBorder="1" applyAlignment="1">
      <alignment horizontal="center"/>
    </xf>
    <xf numFmtId="3" fontId="6" fillId="33" borderId="23" xfId="62" applyNumberFormat="1" applyFont="1" applyFill="1" applyBorder="1" applyAlignment="1">
      <alignment horizontal="center"/>
    </xf>
    <xf numFmtId="181" fontId="12" fillId="0" borderId="24" xfId="62" applyNumberFormat="1" applyFont="1" applyFill="1" applyBorder="1" applyAlignment="1">
      <alignment horizontal="center"/>
    </xf>
    <xf numFmtId="181" fontId="4" fillId="0" borderId="25" xfId="62" applyNumberFormat="1" applyFont="1" applyFill="1" applyBorder="1" applyAlignment="1">
      <alignment/>
    </xf>
    <xf numFmtId="181" fontId="5" fillId="0" borderId="26" xfId="62" applyNumberFormat="1" applyFont="1" applyFill="1" applyBorder="1" applyAlignment="1">
      <alignment horizontal="center"/>
    </xf>
    <xf numFmtId="3" fontId="6" fillId="34" borderId="11" xfId="62" applyNumberFormat="1" applyFont="1" applyFill="1" applyBorder="1" applyAlignment="1">
      <alignment horizontal="center"/>
    </xf>
    <xf numFmtId="3" fontId="6" fillId="34" borderId="27" xfId="62" applyNumberFormat="1" applyFont="1" applyFill="1" applyBorder="1" applyAlignment="1">
      <alignment horizontal="center"/>
    </xf>
    <xf numFmtId="3" fontId="6" fillId="35" borderId="11" xfId="62" applyNumberFormat="1" applyFont="1" applyFill="1" applyBorder="1" applyAlignment="1">
      <alignment horizontal="center"/>
    </xf>
    <xf numFmtId="3" fontId="6" fillId="32" borderId="22" xfId="62" applyNumberFormat="1" applyFont="1" applyFill="1" applyBorder="1" applyAlignment="1">
      <alignment horizontal="center"/>
    </xf>
    <xf numFmtId="181" fontId="5" fillId="0" borderId="24" xfId="62" applyNumberFormat="1" applyFont="1" applyFill="1" applyBorder="1" applyAlignment="1">
      <alignment horizontal="center"/>
    </xf>
    <xf numFmtId="181" fontId="4" fillId="36" borderId="25" xfId="62" applyNumberFormat="1" applyFont="1" applyFill="1" applyBorder="1" applyAlignment="1">
      <alignment/>
    </xf>
    <xf numFmtId="3" fontId="6" fillId="32" borderId="27" xfId="62" applyNumberFormat="1" applyFont="1" applyFill="1" applyBorder="1" applyAlignment="1">
      <alignment horizontal="center"/>
    </xf>
    <xf numFmtId="3" fontId="6" fillId="35" borderId="27" xfId="62" applyNumberFormat="1" applyFont="1" applyFill="1" applyBorder="1" applyAlignment="1">
      <alignment horizontal="center"/>
    </xf>
    <xf numFmtId="3" fontId="6" fillId="32" borderId="28" xfId="62" applyNumberFormat="1" applyFont="1" applyFill="1" applyBorder="1" applyAlignment="1">
      <alignment horizontal="center"/>
    </xf>
    <xf numFmtId="181" fontId="5" fillId="0" borderId="29" xfId="62" applyNumberFormat="1" applyFont="1" applyFill="1" applyBorder="1" applyAlignment="1">
      <alignment horizontal="center"/>
    </xf>
    <xf numFmtId="3" fontId="6" fillId="34" borderId="30" xfId="62" applyNumberFormat="1" applyFont="1" applyFill="1" applyBorder="1" applyAlignment="1">
      <alignment horizontal="center"/>
    </xf>
    <xf numFmtId="3" fontId="6" fillId="32" borderId="30" xfId="62" applyNumberFormat="1" applyFont="1" applyFill="1" applyBorder="1" applyAlignment="1">
      <alignment horizontal="center"/>
    </xf>
    <xf numFmtId="3" fontId="6" fillId="35" borderId="30" xfId="62" applyNumberFormat="1" applyFont="1" applyFill="1" applyBorder="1" applyAlignment="1">
      <alignment horizontal="center"/>
    </xf>
    <xf numFmtId="3" fontId="6" fillId="32" borderId="31" xfId="62" applyNumberFormat="1" applyFont="1" applyFill="1" applyBorder="1" applyAlignment="1">
      <alignment horizontal="center"/>
    </xf>
    <xf numFmtId="181" fontId="4" fillId="0" borderId="32" xfId="62" applyNumberFormat="1" applyFont="1" applyFill="1" applyBorder="1" applyAlignment="1">
      <alignment/>
    </xf>
    <xf numFmtId="181" fontId="5" fillId="0" borderId="32" xfId="62" applyNumberFormat="1" applyFont="1" applyFill="1" applyBorder="1" applyAlignment="1">
      <alignment horizontal="center"/>
    </xf>
    <xf numFmtId="3" fontId="6" fillId="36" borderId="10" xfId="62" applyNumberFormat="1" applyFont="1" applyFill="1" applyBorder="1" applyAlignment="1">
      <alignment horizontal="center"/>
    </xf>
    <xf numFmtId="3" fontId="6" fillId="36" borderId="18" xfId="62" applyNumberFormat="1" applyFont="1" applyFill="1" applyBorder="1" applyAlignment="1">
      <alignment horizontal="center"/>
    </xf>
    <xf numFmtId="3" fontId="6" fillId="36" borderId="11" xfId="62" applyNumberFormat="1" applyFont="1" applyFill="1" applyBorder="1" applyAlignment="1">
      <alignment horizontal="center"/>
    </xf>
    <xf numFmtId="3" fontId="6" fillId="36" borderId="19" xfId="62" applyNumberFormat="1" applyFont="1" applyFill="1" applyBorder="1" applyAlignment="1">
      <alignment horizontal="center"/>
    </xf>
    <xf numFmtId="3" fontId="6" fillId="36" borderId="33" xfId="62" applyNumberFormat="1" applyFont="1" applyFill="1" applyBorder="1" applyAlignment="1">
      <alignment horizontal="center"/>
    </xf>
    <xf numFmtId="3" fontId="6" fillId="36" borderId="34" xfId="62" applyNumberFormat="1" applyFont="1" applyFill="1" applyBorder="1" applyAlignment="1">
      <alignment horizontal="center"/>
    </xf>
    <xf numFmtId="181" fontId="14" fillId="0" borderId="0" xfId="6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6" fillId="0" borderId="11" xfId="62" applyNumberFormat="1" applyFont="1" applyFill="1" applyBorder="1" applyAlignment="1">
      <alignment horizontal="center"/>
    </xf>
    <xf numFmtId="3" fontId="6" fillId="35" borderId="10" xfId="62" applyNumberFormat="1" applyFont="1" applyFill="1" applyBorder="1" applyAlignment="1">
      <alignment horizontal="center"/>
    </xf>
    <xf numFmtId="181" fontId="6" fillId="0" borderId="0" xfId="62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10" xfId="62" applyNumberFormat="1" applyFont="1" applyFill="1" applyBorder="1" applyAlignment="1">
      <alignment horizontal="center"/>
    </xf>
    <xf numFmtId="181" fontId="13" fillId="0" borderId="0" xfId="62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81" fontId="4" fillId="0" borderId="36" xfId="0" applyNumberFormat="1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1" fontId="13" fillId="0" borderId="0" xfId="62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_МБ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view="pageBreakPreview" zoomScale="6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10.375" style="1" customWidth="1"/>
    <col min="2" max="2" width="16.875" style="1" customWidth="1"/>
    <col min="3" max="3" width="51.875" style="2" customWidth="1"/>
    <col min="4" max="4" width="17.875" style="3" customWidth="1"/>
    <col min="5" max="5" width="19.00390625" style="3" customWidth="1"/>
    <col min="6" max="6" width="18.25390625" style="3" customWidth="1"/>
    <col min="7" max="7" width="17.625" style="1" customWidth="1"/>
    <col min="8" max="8" width="17.875" style="1" customWidth="1"/>
    <col min="9" max="9" width="19.625" style="1" customWidth="1"/>
    <col min="10" max="10" width="16.625" style="1" customWidth="1"/>
    <col min="11" max="11" width="19.125" style="1" customWidth="1"/>
    <col min="12" max="12" width="18.625" style="1" customWidth="1"/>
    <col min="13" max="13" width="18.00390625" style="1" customWidth="1"/>
    <col min="14" max="14" width="18.25390625" style="1" customWidth="1"/>
    <col min="15" max="15" width="18.875" style="1" customWidth="1"/>
    <col min="16" max="16" width="17.25390625" style="1" customWidth="1"/>
    <col min="17" max="18" width="18.25390625" style="1" customWidth="1"/>
    <col min="19" max="19" width="17.625" style="1" customWidth="1"/>
    <col min="20" max="20" width="18.125" style="1" customWidth="1"/>
    <col min="21" max="21" width="17.625" style="1" customWidth="1"/>
    <col min="22" max="22" width="16.875" style="1" customWidth="1"/>
    <col min="23" max="16384" width="9.125" style="1" customWidth="1"/>
  </cols>
  <sheetData>
    <row r="1" spans="9:12" ht="33.75" customHeight="1">
      <c r="I1" s="117"/>
      <c r="J1" s="117"/>
      <c r="K1" s="118" t="s">
        <v>121</v>
      </c>
      <c r="L1" s="118"/>
    </row>
    <row r="2" spans="9:12" ht="27" customHeight="1">
      <c r="I2" s="118" t="s">
        <v>124</v>
      </c>
      <c r="J2" s="118"/>
      <c r="K2" s="118"/>
      <c r="L2" s="118"/>
    </row>
    <row r="3" spans="9:12" ht="33.75" customHeight="1">
      <c r="I3" s="117"/>
      <c r="J3" s="117"/>
      <c r="K3" s="117"/>
      <c r="L3" s="117"/>
    </row>
    <row r="4" spans="9:12" ht="28.5" customHeight="1">
      <c r="I4" s="117"/>
      <c r="J4" s="117"/>
      <c r="K4" s="118" t="s">
        <v>122</v>
      </c>
      <c r="L4" s="118"/>
    </row>
    <row r="5" spans="9:12" ht="28.5" customHeight="1">
      <c r="I5" s="118" t="s">
        <v>123</v>
      </c>
      <c r="J5" s="118"/>
      <c r="K5" s="118"/>
      <c r="L5" s="118"/>
    </row>
    <row r="6" spans="1:18" s="7" customFormat="1" ht="36.75" customHeight="1">
      <c r="A6" s="6"/>
      <c r="B6" s="6"/>
      <c r="C6" s="6"/>
      <c r="D6" s="6"/>
      <c r="E6" s="6"/>
      <c r="F6" s="6"/>
      <c r="G6" s="73"/>
      <c r="H6" s="73"/>
      <c r="I6" s="73"/>
      <c r="J6" s="73"/>
      <c r="K6" s="73"/>
      <c r="L6" s="73"/>
      <c r="M6" s="5"/>
      <c r="N6" s="5"/>
      <c r="O6" s="5"/>
      <c r="P6" s="124"/>
      <c r="Q6" s="124"/>
      <c r="R6" s="124"/>
    </row>
    <row r="7" spans="1:18" s="7" customFormat="1" ht="57" customHeight="1">
      <c r="A7" s="56"/>
      <c r="B7" s="56"/>
      <c r="C7" s="56"/>
      <c r="D7" s="131" t="s">
        <v>120</v>
      </c>
      <c r="E7" s="131"/>
      <c r="F7" s="131"/>
      <c r="G7" s="131"/>
      <c r="H7" s="131"/>
      <c r="I7" s="131"/>
      <c r="J7" s="131"/>
      <c r="K7" s="131"/>
      <c r="L7" s="131"/>
      <c r="M7" s="5"/>
      <c r="N7" s="5"/>
      <c r="O7" s="5"/>
      <c r="P7" s="73"/>
      <c r="Q7" s="73"/>
      <c r="R7" s="73"/>
    </row>
    <row r="8" spans="3:12" s="7" customFormat="1" ht="34.5" customHeight="1" thickBot="1">
      <c r="C8" s="8"/>
      <c r="D8" s="8"/>
      <c r="E8" s="8"/>
      <c r="F8" s="8"/>
      <c r="L8" s="112" t="s">
        <v>107</v>
      </c>
    </row>
    <row r="9" spans="1:21" s="10" customFormat="1" ht="36" customHeight="1">
      <c r="A9" s="125" t="s">
        <v>15</v>
      </c>
      <c r="B9" s="127" t="s">
        <v>14</v>
      </c>
      <c r="C9" s="129" t="s">
        <v>16</v>
      </c>
      <c r="D9" s="119" t="s">
        <v>0</v>
      </c>
      <c r="E9" s="120"/>
      <c r="F9" s="121"/>
      <c r="G9" s="119" t="s">
        <v>1</v>
      </c>
      <c r="H9" s="120"/>
      <c r="I9" s="120"/>
      <c r="J9" s="122" t="s">
        <v>2</v>
      </c>
      <c r="K9" s="123"/>
      <c r="L9" s="123"/>
      <c r="M9" s="119" t="s">
        <v>3</v>
      </c>
      <c r="N9" s="120"/>
      <c r="O9" s="120"/>
      <c r="P9" s="119" t="s">
        <v>13</v>
      </c>
      <c r="Q9" s="120"/>
      <c r="R9" s="121"/>
      <c r="S9" s="119" t="s">
        <v>4</v>
      </c>
      <c r="T9" s="120"/>
      <c r="U9" s="121"/>
    </row>
    <row r="10" spans="1:21" ht="90.75" customHeight="1" thickBot="1">
      <c r="A10" s="126"/>
      <c r="B10" s="128"/>
      <c r="C10" s="130"/>
      <c r="D10" s="71" t="s">
        <v>108</v>
      </c>
      <c r="E10" s="70" t="s">
        <v>109</v>
      </c>
      <c r="F10" s="70" t="s">
        <v>110</v>
      </c>
      <c r="G10" s="71" t="s">
        <v>111</v>
      </c>
      <c r="H10" s="70" t="s">
        <v>113</v>
      </c>
      <c r="I10" s="70" t="s">
        <v>110</v>
      </c>
      <c r="J10" s="71" t="s">
        <v>112</v>
      </c>
      <c r="K10" s="70" t="s">
        <v>109</v>
      </c>
      <c r="L10" s="70" t="s">
        <v>110</v>
      </c>
      <c r="M10" s="71" t="s">
        <v>114</v>
      </c>
      <c r="N10" s="70" t="s">
        <v>115</v>
      </c>
      <c r="O10" s="70" t="s">
        <v>110</v>
      </c>
      <c r="P10" s="71" t="s">
        <v>116</v>
      </c>
      <c r="Q10" s="70" t="s">
        <v>117</v>
      </c>
      <c r="R10" s="70" t="s">
        <v>110</v>
      </c>
      <c r="S10" s="71" t="s">
        <v>118</v>
      </c>
      <c r="T10" s="70" t="s">
        <v>119</v>
      </c>
      <c r="U10" s="70" t="s">
        <v>110</v>
      </c>
    </row>
    <row r="11" spans="1:21" ht="22.5" customHeight="1">
      <c r="A11" s="11"/>
      <c r="B11" s="12"/>
      <c r="C11" s="13"/>
      <c r="D11" s="77"/>
      <c r="E11" s="78"/>
      <c r="F11" s="79"/>
      <c r="G11" s="84"/>
      <c r="H11" s="85"/>
      <c r="I11" s="79"/>
      <c r="J11" s="84"/>
      <c r="K11" s="78"/>
      <c r="L11" s="79"/>
      <c r="M11" s="84"/>
      <c r="N11" s="78"/>
      <c r="O11" s="79"/>
      <c r="P11" s="84"/>
      <c r="Q11" s="78"/>
      <c r="R11" s="79"/>
      <c r="S11" s="89"/>
      <c r="T11" s="94"/>
      <c r="U11" s="95"/>
    </row>
    <row r="12" spans="1:22" ht="34.5" customHeight="1">
      <c r="A12" s="66"/>
      <c r="B12" s="67"/>
      <c r="C12" s="61" t="s">
        <v>92</v>
      </c>
      <c r="D12" s="62">
        <f aca="true" t="shared" si="0" ref="D12:I12">SUM(D13:D25)</f>
        <v>4435126</v>
      </c>
      <c r="E12" s="63">
        <f t="shared" si="0"/>
        <v>29472</v>
      </c>
      <c r="F12" s="80">
        <f t="shared" si="0"/>
        <v>4405654</v>
      </c>
      <c r="G12" s="62">
        <f t="shared" si="0"/>
        <v>527793</v>
      </c>
      <c r="H12" s="63">
        <f t="shared" si="0"/>
        <v>54083</v>
      </c>
      <c r="I12" s="80">
        <f t="shared" si="0"/>
        <v>473710</v>
      </c>
      <c r="J12" s="62">
        <f aca="true" t="shared" si="1" ref="J12:R12">SUM(J13:J25)</f>
        <v>181790</v>
      </c>
      <c r="K12" s="63">
        <f t="shared" si="1"/>
        <v>65337</v>
      </c>
      <c r="L12" s="80">
        <f t="shared" si="1"/>
        <v>116453</v>
      </c>
      <c r="M12" s="62">
        <f t="shared" si="1"/>
        <v>31499</v>
      </c>
      <c r="N12" s="63">
        <f t="shared" si="1"/>
        <v>13369</v>
      </c>
      <c r="O12" s="80">
        <f t="shared" si="1"/>
        <v>18130</v>
      </c>
      <c r="P12" s="62">
        <f t="shared" si="1"/>
        <v>104900</v>
      </c>
      <c r="Q12" s="63">
        <f t="shared" si="1"/>
        <v>39859</v>
      </c>
      <c r="R12" s="80">
        <f t="shared" si="1"/>
        <v>65041</v>
      </c>
      <c r="S12" s="90">
        <f>SUM(S13:S25)</f>
        <v>5281108</v>
      </c>
      <c r="T12" s="81">
        <f>SUM(T13:T25)</f>
        <v>202120</v>
      </c>
      <c r="U12" s="81">
        <f>SUM(U13:U25)</f>
        <v>5078988</v>
      </c>
      <c r="V12" s="103">
        <f>S12-T12</f>
        <v>5078988</v>
      </c>
    </row>
    <row r="13" spans="1:22" ht="21.75" customHeight="1">
      <c r="A13" s="14" t="s">
        <v>22</v>
      </c>
      <c r="B13" s="15" t="s">
        <v>61</v>
      </c>
      <c r="C13" s="16" t="s">
        <v>62</v>
      </c>
      <c r="D13" s="96">
        <v>13298</v>
      </c>
      <c r="E13" s="97">
        <v>0</v>
      </c>
      <c r="F13" s="98">
        <f>D13-E13</f>
        <v>13298</v>
      </c>
      <c r="G13" s="96">
        <v>3479</v>
      </c>
      <c r="H13" s="97">
        <v>0</v>
      </c>
      <c r="I13" s="98">
        <f>G13-H13</f>
        <v>3479</v>
      </c>
      <c r="J13" s="96">
        <v>505</v>
      </c>
      <c r="K13" s="97">
        <v>150</v>
      </c>
      <c r="L13" s="98">
        <f>J13-K13</f>
        <v>355</v>
      </c>
      <c r="M13" s="96"/>
      <c r="N13" s="97"/>
      <c r="O13" s="98">
        <f>M13-N13</f>
        <v>0</v>
      </c>
      <c r="P13" s="96">
        <v>14000</v>
      </c>
      <c r="Q13" s="97">
        <v>5585</v>
      </c>
      <c r="R13" s="98">
        <f>P13-Q13</f>
        <v>8415</v>
      </c>
      <c r="S13" s="91">
        <f>D13+G13+J13+M13+P13</f>
        <v>31282</v>
      </c>
      <c r="T13" s="86">
        <f aca="true" t="shared" si="2" ref="T13:U25">E13+H13+K13+N13+Q13</f>
        <v>5735</v>
      </c>
      <c r="U13" s="86">
        <f t="shared" si="2"/>
        <v>25547</v>
      </c>
      <c r="V13" s="103">
        <f aca="true" t="shared" si="3" ref="V13:V59">S13-T13</f>
        <v>25547</v>
      </c>
    </row>
    <row r="14" spans="1:22" ht="18" customHeight="1">
      <c r="A14" s="14" t="s">
        <v>63</v>
      </c>
      <c r="B14" s="15" t="s">
        <v>64</v>
      </c>
      <c r="C14" s="16" t="s">
        <v>65</v>
      </c>
      <c r="D14" s="96">
        <v>1458931</v>
      </c>
      <c r="E14" s="97">
        <v>17055</v>
      </c>
      <c r="F14" s="98">
        <f aca="true" t="shared" si="4" ref="F14:F25">D14-E14</f>
        <v>1441876</v>
      </c>
      <c r="G14" s="96">
        <v>247415</v>
      </c>
      <c r="H14" s="97">
        <v>53191</v>
      </c>
      <c r="I14" s="98">
        <f aca="true" t="shared" si="5" ref="I14:I25">G14-H14</f>
        <v>194224</v>
      </c>
      <c r="J14" s="96">
        <v>126225</v>
      </c>
      <c r="K14" s="97">
        <v>38171</v>
      </c>
      <c r="L14" s="98">
        <f aca="true" t="shared" si="6" ref="L14:L25">J14-K14</f>
        <v>88054</v>
      </c>
      <c r="M14" s="96">
        <v>25846</v>
      </c>
      <c r="N14" s="97">
        <v>11356</v>
      </c>
      <c r="O14" s="98">
        <f aca="true" t="shared" si="7" ref="O14:O25">M14-N14</f>
        <v>14490</v>
      </c>
      <c r="P14" s="96">
        <v>27800</v>
      </c>
      <c r="Q14" s="97">
        <v>9434</v>
      </c>
      <c r="R14" s="98">
        <f aca="true" t="shared" si="8" ref="R14:R25">P14-Q14</f>
        <v>18366</v>
      </c>
      <c r="S14" s="91">
        <f aca="true" t="shared" si="9" ref="S14:S25">D14+G14+J14+M14+P14</f>
        <v>1886217</v>
      </c>
      <c r="T14" s="86">
        <f t="shared" si="2"/>
        <v>129207</v>
      </c>
      <c r="U14" s="86">
        <f t="shared" si="2"/>
        <v>1757010</v>
      </c>
      <c r="V14" s="103">
        <f t="shared" si="3"/>
        <v>1757010</v>
      </c>
    </row>
    <row r="15" spans="1:22" ht="19.5" customHeight="1">
      <c r="A15" s="14" t="s">
        <v>66</v>
      </c>
      <c r="B15" s="15" t="s">
        <v>67</v>
      </c>
      <c r="C15" s="16" t="s">
        <v>68</v>
      </c>
      <c r="D15" s="96">
        <v>0</v>
      </c>
      <c r="E15" s="97">
        <v>0</v>
      </c>
      <c r="F15" s="98">
        <f t="shared" si="4"/>
        <v>0</v>
      </c>
      <c r="G15" s="96">
        <v>0</v>
      </c>
      <c r="H15" s="97">
        <v>0</v>
      </c>
      <c r="I15" s="98">
        <f t="shared" si="5"/>
        <v>0</v>
      </c>
      <c r="J15" s="96">
        <v>0</v>
      </c>
      <c r="K15" s="97">
        <v>0</v>
      </c>
      <c r="L15" s="98">
        <f t="shared" si="6"/>
        <v>0</v>
      </c>
      <c r="M15" s="96"/>
      <c r="N15" s="97"/>
      <c r="O15" s="98">
        <f t="shared" si="7"/>
        <v>0</v>
      </c>
      <c r="P15" s="96">
        <v>0</v>
      </c>
      <c r="Q15" s="97">
        <v>0</v>
      </c>
      <c r="R15" s="98">
        <f t="shared" si="8"/>
        <v>0</v>
      </c>
      <c r="S15" s="91">
        <f t="shared" si="9"/>
        <v>0</v>
      </c>
      <c r="T15" s="86">
        <f t="shared" si="2"/>
        <v>0</v>
      </c>
      <c r="U15" s="86">
        <f t="shared" si="2"/>
        <v>0</v>
      </c>
      <c r="V15" s="103">
        <f t="shared" si="3"/>
        <v>0</v>
      </c>
    </row>
    <row r="16" spans="1:22" ht="30" customHeight="1">
      <c r="A16" s="14" t="s">
        <v>69</v>
      </c>
      <c r="B16" s="15" t="s">
        <v>70</v>
      </c>
      <c r="C16" s="16" t="s">
        <v>71</v>
      </c>
      <c r="D16" s="96">
        <v>2168996</v>
      </c>
      <c r="E16" s="97">
        <v>0</v>
      </c>
      <c r="F16" s="98">
        <f t="shared" si="4"/>
        <v>2168996</v>
      </c>
      <c r="G16" s="96">
        <v>205331</v>
      </c>
      <c r="H16" s="97">
        <v>0</v>
      </c>
      <c r="I16" s="98">
        <f t="shared" si="5"/>
        <v>205331</v>
      </c>
      <c r="J16" s="96">
        <v>36469</v>
      </c>
      <c r="K16" s="97">
        <v>21249</v>
      </c>
      <c r="L16" s="98">
        <f t="shared" si="6"/>
        <v>15220</v>
      </c>
      <c r="M16" s="96"/>
      <c r="N16" s="97"/>
      <c r="O16" s="98">
        <f t="shared" si="7"/>
        <v>0</v>
      </c>
      <c r="P16" s="96">
        <v>24900</v>
      </c>
      <c r="Q16" s="97">
        <v>10162</v>
      </c>
      <c r="R16" s="98">
        <f t="shared" si="8"/>
        <v>14738</v>
      </c>
      <c r="S16" s="91">
        <f t="shared" si="9"/>
        <v>2435696</v>
      </c>
      <c r="T16" s="86">
        <f t="shared" si="2"/>
        <v>31411</v>
      </c>
      <c r="U16" s="86">
        <f t="shared" si="2"/>
        <v>2404285</v>
      </c>
      <c r="V16" s="103">
        <f t="shared" si="3"/>
        <v>2404285</v>
      </c>
    </row>
    <row r="17" spans="1:22" ht="27" customHeight="1">
      <c r="A17" s="14" t="s">
        <v>69</v>
      </c>
      <c r="B17" s="15" t="s">
        <v>72</v>
      </c>
      <c r="C17" s="16" t="s">
        <v>73</v>
      </c>
      <c r="D17" s="96">
        <v>430591</v>
      </c>
      <c r="E17" s="97">
        <v>0</v>
      </c>
      <c r="F17" s="98">
        <f t="shared" si="4"/>
        <v>430591</v>
      </c>
      <c r="G17" s="96">
        <v>38024</v>
      </c>
      <c r="H17" s="97">
        <v>0</v>
      </c>
      <c r="I17" s="98">
        <f t="shared" si="5"/>
        <v>38024</v>
      </c>
      <c r="J17" s="96">
        <v>4643</v>
      </c>
      <c r="K17" s="97">
        <v>1004</v>
      </c>
      <c r="L17" s="98">
        <f t="shared" si="6"/>
        <v>3639</v>
      </c>
      <c r="M17" s="96">
        <v>5653</v>
      </c>
      <c r="N17" s="97">
        <v>2013</v>
      </c>
      <c r="O17" s="104">
        <f t="shared" si="7"/>
        <v>3640</v>
      </c>
      <c r="P17" s="96">
        <v>7100</v>
      </c>
      <c r="Q17" s="97">
        <v>3045</v>
      </c>
      <c r="R17" s="98">
        <f t="shared" si="8"/>
        <v>4055</v>
      </c>
      <c r="S17" s="91">
        <f t="shared" si="9"/>
        <v>486011</v>
      </c>
      <c r="T17" s="86">
        <f t="shared" si="2"/>
        <v>6062</v>
      </c>
      <c r="U17" s="86">
        <f t="shared" si="2"/>
        <v>479949</v>
      </c>
      <c r="V17" s="103">
        <f t="shared" si="3"/>
        <v>479949</v>
      </c>
    </row>
    <row r="18" spans="1:22" ht="26.25" customHeight="1">
      <c r="A18" s="14" t="s">
        <v>69</v>
      </c>
      <c r="B18" s="15" t="s">
        <v>74</v>
      </c>
      <c r="C18" s="16" t="s">
        <v>75</v>
      </c>
      <c r="D18" s="96">
        <v>0</v>
      </c>
      <c r="E18" s="97">
        <v>0</v>
      </c>
      <c r="F18" s="98">
        <f t="shared" si="4"/>
        <v>0</v>
      </c>
      <c r="G18" s="96">
        <v>0</v>
      </c>
      <c r="H18" s="97">
        <v>0</v>
      </c>
      <c r="I18" s="98">
        <f t="shared" si="5"/>
        <v>0</v>
      </c>
      <c r="J18" s="96">
        <v>0</v>
      </c>
      <c r="K18" s="97">
        <v>0</v>
      </c>
      <c r="L18" s="98">
        <f t="shared" si="6"/>
        <v>0</v>
      </c>
      <c r="M18" s="96"/>
      <c r="N18" s="97"/>
      <c r="O18" s="98">
        <f t="shared" si="7"/>
        <v>0</v>
      </c>
      <c r="P18" s="96">
        <v>0</v>
      </c>
      <c r="Q18" s="97">
        <v>0</v>
      </c>
      <c r="R18" s="98">
        <f t="shared" si="8"/>
        <v>0</v>
      </c>
      <c r="S18" s="91">
        <f t="shared" si="9"/>
        <v>0</v>
      </c>
      <c r="T18" s="86">
        <f t="shared" si="2"/>
        <v>0</v>
      </c>
      <c r="U18" s="86">
        <f t="shared" si="2"/>
        <v>0</v>
      </c>
      <c r="V18" s="103">
        <f t="shared" si="3"/>
        <v>0</v>
      </c>
    </row>
    <row r="19" spans="1:22" ht="17.25" customHeight="1">
      <c r="A19" s="14" t="s">
        <v>69</v>
      </c>
      <c r="B19" s="15" t="s">
        <v>76</v>
      </c>
      <c r="C19" s="16" t="s">
        <v>77</v>
      </c>
      <c r="D19" s="96">
        <v>205467</v>
      </c>
      <c r="E19" s="97">
        <v>0</v>
      </c>
      <c r="F19" s="98">
        <f t="shared" si="4"/>
        <v>205467</v>
      </c>
      <c r="G19" s="96">
        <v>14090</v>
      </c>
      <c r="H19" s="97">
        <v>0</v>
      </c>
      <c r="I19" s="98">
        <f t="shared" si="5"/>
        <v>14090</v>
      </c>
      <c r="J19" s="96">
        <v>9663</v>
      </c>
      <c r="K19" s="97">
        <v>2630</v>
      </c>
      <c r="L19" s="98">
        <f t="shared" si="6"/>
        <v>7033</v>
      </c>
      <c r="M19" s="96"/>
      <c r="N19" s="97"/>
      <c r="O19" s="98">
        <f t="shared" si="7"/>
        <v>0</v>
      </c>
      <c r="P19" s="96">
        <v>4300</v>
      </c>
      <c r="Q19" s="97">
        <v>1525</v>
      </c>
      <c r="R19" s="98">
        <f t="shared" si="8"/>
        <v>2775</v>
      </c>
      <c r="S19" s="91">
        <f t="shared" si="9"/>
        <v>233520</v>
      </c>
      <c r="T19" s="86">
        <f t="shared" si="2"/>
        <v>4155</v>
      </c>
      <c r="U19" s="86">
        <f t="shared" si="2"/>
        <v>229365</v>
      </c>
      <c r="V19" s="103">
        <f t="shared" si="3"/>
        <v>229365</v>
      </c>
    </row>
    <row r="20" spans="1:22" ht="20.25" customHeight="1">
      <c r="A20" s="14" t="s">
        <v>69</v>
      </c>
      <c r="B20" s="15" t="s">
        <v>78</v>
      </c>
      <c r="C20" s="16" t="s">
        <v>79</v>
      </c>
      <c r="D20" s="96">
        <v>32530</v>
      </c>
      <c r="E20" s="97">
        <v>0</v>
      </c>
      <c r="F20" s="98">
        <f t="shared" si="4"/>
        <v>32530</v>
      </c>
      <c r="G20" s="96">
        <v>5462</v>
      </c>
      <c r="H20" s="97">
        <v>0</v>
      </c>
      <c r="I20" s="98">
        <f t="shared" si="5"/>
        <v>5462</v>
      </c>
      <c r="J20" s="96">
        <v>1783</v>
      </c>
      <c r="K20" s="97">
        <v>718</v>
      </c>
      <c r="L20" s="98">
        <f t="shared" si="6"/>
        <v>1065</v>
      </c>
      <c r="M20" s="96"/>
      <c r="N20" s="97"/>
      <c r="O20" s="98">
        <f t="shared" si="7"/>
        <v>0</v>
      </c>
      <c r="P20" s="96">
        <v>1500</v>
      </c>
      <c r="Q20" s="97">
        <v>765</v>
      </c>
      <c r="R20" s="98">
        <f t="shared" si="8"/>
        <v>735</v>
      </c>
      <c r="S20" s="91">
        <f t="shared" si="9"/>
        <v>41275</v>
      </c>
      <c r="T20" s="86">
        <f t="shared" si="2"/>
        <v>1483</v>
      </c>
      <c r="U20" s="86">
        <f t="shared" si="2"/>
        <v>39792</v>
      </c>
      <c r="V20" s="103">
        <f t="shared" si="3"/>
        <v>39792</v>
      </c>
    </row>
    <row r="21" spans="1:22" ht="21.75" customHeight="1">
      <c r="A21" s="14" t="s">
        <v>24</v>
      </c>
      <c r="B21" s="15" t="s">
        <v>80</v>
      </c>
      <c r="C21" s="16" t="s">
        <v>89</v>
      </c>
      <c r="D21" s="96">
        <v>28397</v>
      </c>
      <c r="E21" s="97">
        <v>0</v>
      </c>
      <c r="F21" s="98">
        <f t="shared" si="4"/>
        <v>28397</v>
      </c>
      <c r="G21" s="96">
        <v>4164</v>
      </c>
      <c r="H21" s="97">
        <v>0</v>
      </c>
      <c r="I21" s="98">
        <f t="shared" si="5"/>
        <v>4164</v>
      </c>
      <c r="J21" s="96">
        <v>362</v>
      </c>
      <c r="K21" s="97">
        <v>362</v>
      </c>
      <c r="L21" s="98">
        <f t="shared" si="6"/>
        <v>0</v>
      </c>
      <c r="M21" s="96"/>
      <c r="N21" s="97"/>
      <c r="O21" s="98">
        <f t="shared" si="7"/>
        <v>0</v>
      </c>
      <c r="P21" s="96">
        <v>3400</v>
      </c>
      <c r="Q21" s="97">
        <v>820</v>
      </c>
      <c r="R21" s="98">
        <f t="shared" si="8"/>
        <v>2580</v>
      </c>
      <c r="S21" s="91">
        <f t="shared" si="9"/>
        <v>36323</v>
      </c>
      <c r="T21" s="86">
        <f t="shared" si="2"/>
        <v>1182</v>
      </c>
      <c r="U21" s="86">
        <f t="shared" si="2"/>
        <v>35141</v>
      </c>
      <c r="V21" s="103">
        <f t="shared" si="3"/>
        <v>35141</v>
      </c>
    </row>
    <row r="22" spans="1:22" ht="21" customHeight="1">
      <c r="A22" s="14" t="s">
        <v>24</v>
      </c>
      <c r="B22" s="15" t="s">
        <v>37</v>
      </c>
      <c r="C22" s="16" t="s">
        <v>81</v>
      </c>
      <c r="D22" s="96">
        <v>33898</v>
      </c>
      <c r="E22" s="97">
        <v>0</v>
      </c>
      <c r="F22" s="98">
        <f t="shared" si="4"/>
        <v>33898</v>
      </c>
      <c r="G22" s="96">
        <v>3508</v>
      </c>
      <c r="H22" s="97">
        <v>0</v>
      </c>
      <c r="I22" s="98">
        <f t="shared" si="5"/>
        <v>3508</v>
      </c>
      <c r="J22" s="96">
        <v>1093</v>
      </c>
      <c r="K22" s="97">
        <v>326</v>
      </c>
      <c r="L22" s="98">
        <f t="shared" si="6"/>
        <v>767</v>
      </c>
      <c r="M22" s="96"/>
      <c r="N22" s="97"/>
      <c r="O22" s="98">
        <f t="shared" si="7"/>
        <v>0</v>
      </c>
      <c r="P22" s="96">
        <v>10000</v>
      </c>
      <c r="Q22" s="97">
        <v>3266</v>
      </c>
      <c r="R22" s="98">
        <f t="shared" si="8"/>
        <v>6734</v>
      </c>
      <c r="S22" s="91">
        <f t="shared" si="9"/>
        <v>48499</v>
      </c>
      <c r="T22" s="86">
        <f t="shared" si="2"/>
        <v>3592</v>
      </c>
      <c r="U22" s="86">
        <f t="shared" si="2"/>
        <v>44907</v>
      </c>
      <c r="V22" s="103">
        <f t="shared" si="3"/>
        <v>44907</v>
      </c>
    </row>
    <row r="23" spans="1:22" ht="19.5" customHeight="1">
      <c r="A23" s="14" t="s">
        <v>24</v>
      </c>
      <c r="B23" s="15" t="s">
        <v>40</v>
      </c>
      <c r="C23" s="16" t="s">
        <v>82</v>
      </c>
      <c r="D23" s="96">
        <v>0</v>
      </c>
      <c r="E23" s="97">
        <v>0</v>
      </c>
      <c r="F23" s="98">
        <f t="shared" si="4"/>
        <v>0</v>
      </c>
      <c r="G23" s="96">
        <v>3612</v>
      </c>
      <c r="H23" s="97">
        <v>0</v>
      </c>
      <c r="I23" s="98">
        <f t="shared" si="5"/>
        <v>3612</v>
      </c>
      <c r="J23" s="96">
        <v>307</v>
      </c>
      <c r="K23" s="97">
        <v>113</v>
      </c>
      <c r="L23" s="98">
        <f t="shared" si="6"/>
        <v>194</v>
      </c>
      <c r="M23" s="96"/>
      <c r="N23" s="97"/>
      <c r="O23" s="98">
        <f t="shared" si="7"/>
        <v>0</v>
      </c>
      <c r="P23" s="96">
        <v>7000</v>
      </c>
      <c r="Q23" s="97">
        <v>2743</v>
      </c>
      <c r="R23" s="98">
        <f t="shared" si="8"/>
        <v>4257</v>
      </c>
      <c r="S23" s="91">
        <f t="shared" si="9"/>
        <v>10919</v>
      </c>
      <c r="T23" s="86">
        <f t="shared" si="2"/>
        <v>2856</v>
      </c>
      <c r="U23" s="86">
        <f t="shared" si="2"/>
        <v>8063</v>
      </c>
      <c r="V23" s="103">
        <f t="shared" si="3"/>
        <v>8063</v>
      </c>
    </row>
    <row r="24" spans="1:22" ht="17.25" customHeight="1">
      <c r="A24" s="14" t="s">
        <v>24</v>
      </c>
      <c r="B24" s="15" t="s">
        <v>86</v>
      </c>
      <c r="C24" s="16" t="s">
        <v>87</v>
      </c>
      <c r="D24" s="96">
        <v>44529</v>
      </c>
      <c r="E24" s="97">
        <v>0</v>
      </c>
      <c r="F24" s="98">
        <f t="shared" si="4"/>
        <v>44529</v>
      </c>
      <c r="G24" s="96">
        <v>1815</v>
      </c>
      <c r="H24" s="97">
        <v>0</v>
      </c>
      <c r="I24" s="98">
        <f t="shared" si="5"/>
        <v>1815</v>
      </c>
      <c r="J24" s="96">
        <v>336</v>
      </c>
      <c r="K24" s="97">
        <v>210</v>
      </c>
      <c r="L24" s="98">
        <f t="shared" si="6"/>
        <v>126</v>
      </c>
      <c r="M24" s="96"/>
      <c r="N24" s="97"/>
      <c r="O24" s="98">
        <f t="shared" si="7"/>
        <v>0</v>
      </c>
      <c r="P24" s="96">
        <v>3400</v>
      </c>
      <c r="Q24" s="97">
        <v>1235</v>
      </c>
      <c r="R24" s="98">
        <f t="shared" si="8"/>
        <v>2165</v>
      </c>
      <c r="S24" s="91">
        <f t="shared" si="9"/>
        <v>50080</v>
      </c>
      <c r="T24" s="86">
        <f t="shared" si="2"/>
        <v>1445</v>
      </c>
      <c r="U24" s="86">
        <f t="shared" si="2"/>
        <v>48635</v>
      </c>
      <c r="V24" s="103">
        <f t="shared" si="3"/>
        <v>48635</v>
      </c>
    </row>
    <row r="25" spans="1:22" ht="18" customHeight="1">
      <c r="A25" s="14" t="s">
        <v>20</v>
      </c>
      <c r="B25" s="15" t="s">
        <v>88</v>
      </c>
      <c r="C25" s="16" t="s">
        <v>105</v>
      </c>
      <c r="D25" s="96">
        <v>18489</v>
      </c>
      <c r="E25" s="97">
        <v>12417</v>
      </c>
      <c r="F25" s="98">
        <f t="shared" si="4"/>
        <v>6072</v>
      </c>
      <c r="G25" s="96">
        <v>893</v>
      </c>
      <c r="H25" s="97">
        <v>892</v>
      </c>
      <c r="I25" s="98">
        <f t="shared" si="5"/>
        <v>1</v>
      </c>
      <c r="J25" s="96">
        <v>404</v>
      </c>
      <c r="K25" s="97">
        <v>404</v>
      </c>
      <c r="L25" s="98">
        <f t="shared" si="6"/>
        <v>0</v>
      </c>
      <c r="M25" s="96"/>
      <c r="N25" s="97"/>
      <c r="O25" s="98">
        <f t="shared" si="7"/>
        <v>0</v>
      </c>
      <c r="P25" s="96">
        <v>1500</v>
      </c>
      <c r="Q25" s="97">
        <v>1279</v>
      </c>
      <c r="R25" s="98">
        <f t="shared" si="8"/>
        <v>221</v>
      </c>
      <c r="S25" s="91">
        <f t="shared" si="9"/>
        <v>21286</v>
      </c>
      <c r="T25" s="86">
        <f t="shared" si="2"/>
        <v>14992</v>
      </c>
      <c r="U25" s="86">
        <f t="shared" si="2"/>
        <v>6294</v>
      </c>
      <c r="V25" s="103">
        <f t="shared" si="3"/>
        <v>6294</v>
      </c>
    </row>
    <row r="26" spans="1:22" ht="42.75" customHeight="1">
      <c r="A26" s="59"/>
      <c r="B26" s="60"/>
      <c r="C26" s="61" t="s">
        <v>101</v>
      </c>
      <c r="D26" s="62">
        <f aca="true" t="shared" si="10" ref="D26:I26">SUM(D28+D27)</f>
        <v>2455</v>
      </c>
      <c r="E26" s="63">
        <f t="shared" si="10"/>
        <v>1568</v>
      </c>
      <c r="F26" s="80">
        <f t="shared" si="10"/>
        <v>887</v>
      </c>
      <c r="G26" s="62">
        <f>SUM(G28+G27)</f>
        <v>336</v>
      </c>
      <c r="H26" s="63">
        <f t="shared" si="10"/>
        <v>246</v>
      </c>
      <c r="I26" s="80">
        <f t="shared" si="10"/>
        <v>90</v>
      </c>
      <c r="J26" s="62">
        <f aca="true" t="shared" si="11" ref="J26:U26">SUM(J28+J27)</f>
        <v>67</v>
      </c>
      <c r="K26" s="63">
        <f t="shared" si="11"/>
        <v>67</v>
      </c>
      <c r="L26" s="80">
        <f t="shared" si="11"/>
        <v>0</v>
      </c>
      <c r="M26" s="62">
        <f t="shared" si="11"/>
        <v>0</v>
      </c>
      <c r="N26" s="63">
        <f t="shared" si="11"/>
        <v>0</v>
      </c>
      <c r="O26" s="80">
        <f t="shared" si="11"/>
        <v>0</v>
      </c>
      <c r="P26" s="62">
        <f t="shared" si="11"/>
        <v>2315</v>
      </c>
      <c r="Q26" s="63">
        <f t="shared" si="11"/>
        <v>1758</v>
      </c>
      <c r="R26" s="80">
        <f t="shared" si="11"/>
        <v>557</v>
      </c>
      <c r="S26" s="90">
        <f t="shared" si="11"/>
        <v>5173</v>
      </c>
      <c r="T26" s="81">
        <f t="shared" si="11"/>
        <v>3639</v>
      </c>
      <c r="U26" s="81">
        <f t="shared" si="11"/>
        <v>1534</v>
      </c>
      <c r="V26" s="103">
        <f t="shared" si="3"/>
        <v>1534</v>
      </c>
    </row>
    <row r="27" spans="1:22" ht="28.5" customHeight="1">
      <c r="A27" s="14" t="s">
        <v>18</v>
      </c>
      <c r="B27" s="15" t="s">
        <v>17</v>
      </c>
      <c r="C27" s="16" t="s">
        <v>102</v>
      </c>
      <c r="D27" s="96">
        <v>0</v>
      </c>
      <c r="E27" s="97">
        <v>0</v>
      </c>
      <c r="F27" s="104">
        <f>D27-E27</f>
        <v>0</v>
      </c>
      <c r="G27" s="96">
        <v>0</v>
      </c>
      <c r="H27" s="97">
        <v>0</v>
      </c>
      <c r="I27" s="104">
        <f>G27-H27</f>
        <v>0</v>
      </c>
      <c r="J27" s="96">
        <v>0</v>
      </c>
      <c r="K27" s="97">
        <v>0</v>
      </c>
      <c r="L27" s="104">
        <f>J27-K27</f>
        <v>0</v>
      </c>
      <c r="M27" s="96">
        <v>0</v>
      </c>
      <c r="N27" s="97">
        <v>0</v>
      </c>
      <c r="O27" s="98">
        <f>M27-N27</f>
        <v>0</v>
      </c>
      <c r="P27" s="96">
        <v>843</v>
      </c>
      <c r="Q27" s="97">
        <v>286</v>
      </c>
      <c r="R27" s="98">
        <f>P27-Q27</f>
        <v>557</v>
      </c>
      <c r="S27" s="91">
        <f>D27+G27+J27+M27+P27</f>
        <v>843</v>
      </c>
      <c r="T27" s="86">
        <f aca="true" t="shared" si="12" ref="T27:U29">E27+H27+K27+N27+Q27</f>
        <v>286</v>
      </c>
      <c r="U27" s="86">
        <f t="shared" si="12"/>
        <v>557</v>
      </c>
      <c r="V27" s="103">
        <f t="shared" si="3"/>
        <v>557</v>
      </c>
    </row>
    <row r="28" spans="1:22" ht="30" customHeight="1">
      <c r="A28" s="14" t="s">
        <v>20</v>
      </c>
      <c r="B28" s="15" t="s">
        <v>19</v>
      </c>
      <c r="C28" s="16" t="s">
        <v>103</v>
      </c>
      <c r="D28" s="96">
        <v>2455</v>
      </c>
      <c r="E28" s="97">
        <v>1568</v>
      </c>
      <c r="F28" s="98">
        <f>D28-E28</f>
        <v>887</v>
      </c>
      <c r="G28" s="96">
        <v>336</v>
      </c>
      <c r="H28" s="97">
        <v>246</v>
      </c>
      <c r="I28" s="98">
        <f>G28-H28</f>
        <v>90</v>
      </c>
      <c r="J28" s="96">
        <v>67</v>
      </c>
      <c r="K28" s="97">
        <v>67</v>
      </c>
      <c r="L28" s="98">
        <f>J28-K28</f>
        <v>0</v>
      </c>
      <c r="M28" s="96">
        <v>0</v>
      </c>
      <c r="N28" s="97">
        <v>0</v>
      </c>
      <c r="O28" s="98">
        <f>M28-N28</f>
        <v>0</v>
      </c>
      <c r="P28" s="96">
        <v>1472</v>
      </c>
      <c r="Q28" s="97">
        <v>1472</v>
      </c>
      <c r="R28" s="98">
        <f>P28-Q28</f>
        <v>0</v>
      </c>
      <c r="S28" s="91">
        <f>D28+G28+J28+M28+P28</f>
        <v>4330</v>
      </c>
      <c r="T28" s="86">
        <f t="shared" si="12"/>
        <v>3353</v>
      </c>
      <c r="U28" s="86">
        <f t="shared" si="12"/>
        <v>977</v>
      </c>
      <c r="V28" s="103">
        <f t="shared" si="3"/>
        <v>977</v>
      </c>
    </row>
    <row r="29" spans="1:22" ht="32.25" customHeight="1">
      <c r="A29" s="59" t="s">
        <v>18</v>
      </c>
      <c r="B29" s="64" t="s">
        <v>21</v>
      </c>
      <c r="C29" s="65" t="s">
        <v>96</v>
      </c>
      <c r="D29" s="62">
        <v>37333</v>
      </c>
      <c r="E29" s="63">
        <v>0</v>
      </c>
      <c r="F29" s="80">
        <f>D29-E29</f>
        <v>37333</v>
      </c>
      <c r="G29" s="62">
        <v>6910</v>
      </c>
      <c r="H29" s="63">
        <v>2860</v>
      </c>
      <c r="I29" s="80">
        <f>G29-H29</f>
        <v>4050</v>
      </c>
      <c r="J29" s="62">
        <v>0</v>
      </c>
      <c r="K29" s="63">
        <v>0</v>
      </c>
      <c r="L29" s="80">
        <f>J29-K29</f>
        <v>0</v>
      </c>
      <c r="M29" s="62">
        <v>0</v>
      </c>
      <c r="N29" s="63">
        <v>0</v>
      </c>
      <c r="O29" s="80">
        <f>M29-N29</f>
        <v>0</v>
      </c>
      <c r="P29" s="62">
        <v>1574</v>
      </c>
      <c r="Q29" s="63">
        <v>990</v>
      </c>
      <c r="R29" s="80">
        <f>P29-Q29</f>
        <v>584</v>
      </c>
      <c r="S29" s="92">
        <f>D29+G29+J29+M29+P29</f>
        <v>45817</v>
      </c>
      <c r="T29" s="87">
        <f t="shared" si="12"/>
        <v>3850</v>
      </c>
      <c r="U29" s="87">
        <f t="shared" si="12"/>
        <v>41967</v>
      </c>
      <c r="V29" s="103">
        <f t="shared" si="3"/>
        <v>41967</v>
      </c>
    </row>
    <row r="30" spans="1:22" ht="36.75" customHeight="1">
      <c r="A30" s="59"/>
      <c r="B30" s="60"/>
      <c r="C30" s="65" t="s">
        <v>91</v>
      </c>
      <c r="D30" s="62">
        <f aca="true" t="shared" si="13" ref="D30:I30">SUM(D31:D43)</f>
        <v>345315</v>
      </c>
      <c r="E30" s="63">
        <f t="shared" si="13"/>
        <v>0</v>
      </c>
      <c r="F30" s="80">
        <f t="shared" si="13"/>
        <v>345315</v>
      </c>
      <c r="G30" s="62">
        <f t="shared" si="13"/>
        <v>22498</v>
      </c>
      <c r="H30" s="63">
        <f t="shared" si="13"/>
        <v>6978</v>
      </c>
      <c r="I30" s="80">
        <f t="shared" si="13"/>
        <v>15520</v>
      </c>
      <c r="J30" s="62">
        <f aca="true" t="shared" si="14" ref="J30:U30">SUM(J31:J43)</f>
        <v>4784</v>
      </c>
      <c r="K30" s="63">
        <f t="shared" si="14"/>
        <v>939</v>
      </c>
      <c r="L30" s="80">
        <f t="shared" si="14"/>
        <v>3845</v>
      </c>
      <c r="M30" s="62">
        <f t="shared" si="14"/>
        <v>15968</v>
      </c>
      <c r="N30" s="63">
        <f t="shared" si="14"/>
        <v>0</v>
      </c>
      <c r="O30" s="80">
        <f t="shared" si="14"/>
        <v>15968</v>
      </c>
      <c r="P30" s="62">
        <f t="shared" si="14"/>
        <v>18700</v>
      </c>
      <c r="Q30" s="63">
        <f t="shared" si="14"/>
        <v>9207</v>
      </c>
      <c r="R30" s="80">
        <f t="shared" si="14"/>
        <v>9493</v>
      </c>
      <c r="S30" s="90">
        <f t="shared" si="14"/>
        <v>407265</v>
      </c>
      <c r="T30" s="81">
        <f t="shared" si="14"/>
        <v>17124</v>
      </c>
      <c r="U30" s="81">
        <f t="shared" si="14"/>
        <v>390141</v>
      </c>
      <c r="V30" s="103">
        <f t="shared" si="3"/>
        <v>390141</v>
      </c>
    </row>
    <row r="31" spans="1:22" ht="20.25" customHeight="1">
      <c r="A31" s="14" t="s">
        <v>22</v>
      </c>
      <c r="B31" s="15" t="s">
        <v>23</v>
      </c>
      <c r="C31" s="17" t="s">
        <v>90</v>
      </c>
      <c r="D31" s="96">
        <v>0</v>
      </c>
      <c r="E31" s="97">
        <v>0</v>
      </c>
      <c r="F31" s="98">
        <f>D31-E31</f>
        <v>0</v>
      </c>
      <c r="G31" s="96">
        <v>0</v>
      </c>
      <c r="H31" s="97">
        <v>0</v>
      </c>
      <c r="I31" s="98">
        <f>G31-H31</f>
        <v>0</v>
      </c>
      <c r="J31" s="96">
        <v>0</v>
      </c>
      <c r="K31" s="97">
        <v>0</v>
      </c>
      <c r="L31" s="98">
        <f>J31-K31</f>
        <v>0</v>
      </c>
      <c r="M31" s="96">
        <v>0</v>
      </c>
      <c r="N31" s="97">
        <v>0</v>
      </c>
      <c r="O31" s="98">
        <f>M31-N31</f>
        <v>0</v>
      </c>
      <c r="P31" s="96">
        <v>2410</v>
      </c>
      <c r="Q31" s="97">
        <v>1275</v>
      </c>
      <c r="R31" s="98">
        <f>P31-Q31</f>
        <v>1135</v>
      </c>
      <c r="S31" s="91">
        <f>D31+G31+J31+M31+P31</f>
        <v>2410</v>
      </c>
      <c r="T31" s="86">
        <f aca="true" t="shared" si="15" ref="T31:U46">E31+H31+K31+N31+Q31</f>
        <v>1275</v>
      </c>
      <c r="U31" s="86">
        <f t="shared" si="15"/>
        <v>1135</v>
      </c>
      <c r="V31" s="103">
        <f t="shared" si="3"/>
        <v>1135</v>
      </c>
    </row>
    <row r="32" spans="1:22" ht="16.5" customHeight="1">
      <c r="A32" s="14" t="s">
        <v>24</v>
      </c>
      <c r="B32" s="15" t="s">
        <v>25</v>
      </c>
      <c r="C32" s="17" t="s">
        <v>26</v>
      </c>
      <c r="D32" s="96">
        <v>68229</v>
      </c>
      <c r="E32" s="97">
        <v>0</v>
      </c>
      <c r="F32" s="98">
        <f aca="true" t="shared" si="16" ref="F32:F46">D32-E32</f>
        <v>68229</v>
      </c>
      <c r="G32" s="96">
        <v>2855</v>
      </c>
      <c r="H32" s="97">
        <v>762</v>
      </c>
      <c r="I32" s="98">
        <f aca="true" t="shared" si="17" ref="I32:I43">G32-H32</f>
        <v>2093</v>
      </c>
      <c r="J32" s="96">
        <v>1035</v>
      </c>
      <c r="K32" s="97">
        <v>261</v>
      </c>
      <c r="L32" s="98">
        <f aca="true" t="shared" si="18" ref="L32:L43">J32-K32</f>
        <v>774</v>
      </c>
      <c r="M32" s="96">
        <v>0</v>
      </c>
      <c r="N32" s="97">
        <v>0</v>
      </c>
      <c r="O32" s="98">
        <f aca="true" t="shared" si="19" ref="O32:O46">M32-N32</f>
        <v>0</v>
      </c>
      <c r="P32" s="96">
        <v>2382</v>
      </c>
      <c r="Q32" s="97">
        <v>726</v>
      </c>
      <c r="R32" s="98">
        <f aca="true" t="shared" si="20" ref="R32:R46">P32-Q32</f>
        <v>1656</v>
      </c>
      <c r="S32" s="91">
        <f aca="true" t="shared" si="21" ref="S32:S46">D32+G32+J32+M32+P32</f>
        <v>74501</v>
      </c>
      <c r="T32" s="86">
        <f t="shared" si="15"/>
        <v>1749</v>
      </c>
      <c r="U32" s="86">
        <f t="shared" si="15"/>
        <v>72752</v>
      </c>
      <c r="V32" s="103">
        <f t="shared" si="3"/>
        <v>72752</v>
      </c>
    </row>
    <row r="33" spans="1:22" ht="15.75" customHeight="1">
      <c r="A33" s="14" t="s">
        <v>27</v>
      </c>
      <c r="B33" s="15" t="s">
        <v>29</v>
      </c>
      <c r="C33" s="17" t="s">
        <v>28</v>
      </c>
      <c r="D33" s="96">
        <v>29953</v>
      </c>
      <c r="E33" s="97">
        <v>0</v>
      </c>
      <c r="F33" s="98">
        <f t="shared" si="16"/>
        <v>29953</v>
      </c>
      <c r="G33" s="96">
        <v>1120</v>
      </c>
      <c r="H33" s="97">
        <v>461</v>
      </c>
      <c r="I33" s="98">
        <f t="shared" si="17"/>
        <v>659</v>
      </c>
      <c r="J33" s="96">
        <v>152</v>
      </c>
      <c r="K33" s="97">
        <v>51</v>
      </c>
      <c r="L33" s="98">
        <f t="shared" si="18"/>
        <v>101</v>
      </c>
      <c r="M33" s="96">
        <v>0</v>
      </c>
      <c r="N33" s="97">
        <v>0</v>
      </c>
      <c r="O33" s="98">
        <f t="shared" si="19"/>
        <v>0</v>
      </c>
      <c r="P33" s="96">
        <v>2594</v>
      </c>
      <c r="Q33" s="97">
        <v>548</v>
      </c>
      <c r="R33" s="98">
        <f t="shared" si="20"/>
        <v>2046</v>
      </c>
      <c r="S33" s="91">
        <f t="shared" si="21"/>
        <v>33819</v>
      </c>
      <c r="T33" s="86">
        <f t="shared" si="15"/>
        <v>1060</v>
      </c>
      <c r="U33" s="86">
        <f t="shared" si="15"/>
        <v>32759</v>
      </c>
      <c r="V33" s="103">
        <f t="shared" si="3"/>
        <v>32759</v>
      </c>
    </row>
    <row r="34" spans="1:22" ht="15.75" customHeight="1">
      <c r="A34" s="14" t="s">
        <v>27</v>
      </c>
      <c r="B34" s="15" t="s">
        <v>30</v>
      </c>
      <c r="C34" s="17" t="s">
        <v>31</v>
      </c>
      <c r="D34" s="96">
        <v>10655</v>
      </c>
      <c r="E34" s="97">
        <v>0</v>
      </c>
      <c r="F34" s="98">
        <f t="shared" si="16"/>
        <v>10655</v>
      </c>
      <c r="G34" s="96">
        <v>603</v>
      </c>
      <c r="H34" s="97">
        <v>132</v>
      </c>
      <c r="I34" s="98">
        <f t="shared" si="17"/>
        <v>471</v>
      </c>
      <c r="J34" s="96">
        <v>115</v>
      </c>
      <c r="K34" s="97">
        <v>32</v>
      </c>
      <c r="L34" s="98">
        <f t="shared" si="18"/>
        <v>83</v>
      </c>
      <c r="M34" s="96">
        <v>3188</v>
      </c>
      <c r="N34" s="97">
        <v>0</v>
      </c>
      <c r="O34" s="104">
        <f t="shared" si="19"/>
        <v>3188</v>
      </c>
      <c r="P34" s="96">
        <v>1801</v>
      </c>
      <c r="Q34" s="97">
        <v>819</v>
      </c>
      <c r="R34" s="98">
        <f t="shared" si="20"/>
        <v>982</v>
      </c>
      <c r="S34" s="91">
        <f t="shared" si="21"/>
        <v>16362</v>
      </c>
      <c r="T34" s="86">
        <f t="shared" si="15"/>
        <v>983</v>
      </c>
      <c r="U34" s="86">
        <f t="shared" si="15"/>
        <v>15379</v>
      </c>
      <c r="V34" s="103">
        <f t="shared" si="3"/>
        <v>15379</v>
      </c>
    </row>
    <row r="35" spans="1:22" ht="18" customHeight="1">
      <c r="A35" s="14" t="s">
        <v>27</v>
      </c>
      <c r="B35" s="15" t="s">
        <v>32</v>
      </c>
      <c r="C35" s="17" t="s">
        <v>33</v>
      </c>
      <c r="D35" s="96">
        <v>0</v>
      </c>
      <c r="E35" s="97">
        <v>0</v>
      </c>
      <c r="F35" s="98">
        <f t="shared" si="16"/>
        <v>0</v>
      </c>
      <c r="G35" s="96">
        <v>0</v>
      </c>
      <c r="H35" s="97">
        <v>0</v>
      </c>
      <c r="I35" s="98">
        <f t="shared" si="17"/>
        <v>0</v>
      </c>
      <c r="J35" s="96">
        <v>0</v>
      </c>
      <c r="K35" s="97">
        <v>0</v>
      </c>
      <c r="L35" s="98">
        <f t="shared" si="18"/>
        <v>0</v>
      </c>
      <c r="M35" s="96">
        <v>0</v>
      </c>
      <c r="N35" s="97">
        <v>0</v>
      </c>
      <c r="O35" s="98">
        <f t="shared" si="19"/>
        <v>0</v>
      </c>
      <c r="P35" s="96">
        <v>0</v>
      </c>
      <c r="Q35" s="97">
        <v>0</v>
      </c>
      <c r="R35" s="98">
        <f t="shared" si="20"/>
        <v>0</v>
      </c>
      <c r="S35" s="91">
        <f t="shared" si="21"/>
        <v>0</v>
      </c>
      <c r="T35" s="86">
        <f t="shared" si="15"/>
        <v>0</v>
      </c>
      <c r="U35" s="86">
        <f t="shared" si="15"/>
        <v>0</v>
      </c>
      <c r="V35" s="103">
        <f t="shared" si="3"/>
        <v>0</v>
      </c>
    </row>
    <row r="36" spans="1:22" ht="24" customHeight="1">
      <c r="A36" s="14" t="s">
        <v>27</v>
      </c>
      <c r="B36" s="15" t="s">
        <v>35</v>
      </c>
      <c r="C36" s="17" t="s">
        <v>34</v>
      </c>
      <c r="D36" s="96">
        <v>41764</v>
      </c>
      <c r="E36" s="97">
        <v>0</v>
      </c>
      <c r="F36" s="98">
        <f t="shared" si="16"/>
        <v>41764</v>
      </c>
      <c r="G36" s="96">
        <v>1222</v>
      </c>
      <c r="H36" s="97">
        <v>436</v>
      </c>
      <c r="I36" s="98">
        <f t="shared" si="17"/>
        <v>786</v>
      </c>
      <c r="J36" s="96">
        <v>404</v>
      </c>
      <c r="K36" s="97">
        <v>98</v>
      </c>
      <c r="L36" s="98">
        <f t="shared" si="18"/>
        <v>306</v>
      </c>
      <c r="M36" s="96">
        <v>0</v>
      </c>
      <c r="N36" s="97">
        <v>0</v>
      </c>
      <c r="O36" s="98">
        <f t="shared" si="19"/>
        <v>0</v>
      </c>
      <c r="P36" s="96">
        <v>974</v>
      </c>
      <c r="Q36" s="97">
        <v>299</v>
      </c>
      <c r="R36" s="98">
        <f t="shared" si="20"/>
        <v>675</v>
      </c>
      <c r="S36" s="91">
        <f t="shared" si="21"/>
        <v>44364</v>
      </c>
      <c r="T36" s="86">
        <f t="shared" si="15"/>
        <v>833</v>
      </c>
      <c r="U36" s="86">
        <f t="shared" si="15"/>
        <v>43531</v>
      </c>
      <c r="V36" s="103">
        <f t="shared" si="3"/>
        <v>43531</v>
      </c>
    </row>
    <row r="37" spans="1:22" ht="24.75" customHeight="1">
      <c r="A37" s="14" t="s">
        <v>27</v>
      </c>
      <c r="B37" s="15" t="s">
        <v>83</v>
      </c>
      <c r="C37" s="17" t="s">
        <v>84</v>
      </c>
      <c r="D37" s="96">
        <v>15712</v>
      </c>
      <c r="E37" s="97">
        <v>0</v>
      </c>
      <c r="F37" s="98">
        <f t="shared" si="16"/>
        <v>15712</v>
      </c>
      <c r="G37" s="96">
        <v>1200</v>
      </c>
      <c r="H37" s="97">
        <v>488</v>
      </c>
      <c r="I37" s="98">
        <f t="shared" si="17"/>
        <v>712</v>
      </c>
      <c r="J37" s="96">
        <v>236</v>
      </c>
      <c r="K37" s="97">
        <v>92</v>
      </c>
      <c r="L37" s="98">
        <f t="shared" si="18"/>
        <v>144</v>
      </c>
      <c r="M37" s="96">
        <v>0</v>
      </c>
      <c r="N37" s="97">
        <v>0</v>
      </c>
      <c r="O37" s="98">
        <f t="shared" si="19"/>
        <v>0</v>
      </c>
      <c r="P37" s="96">
        <v>542</v>
      </c>
      <c r="Q37" s="97">
        <v>181</v>
      </c>
      <c r="R37" s="98">
        <f t="shared" si="20"/>
        <v>361</v>
      </c>
      <c r="S37" s="91">
        <f t="shared" si="21"/>
        <v>17690</v>
      </c>
      <c r="T37" s="86">
        <f t="shared" si="15"/>
        <v>761</v>
      </c>
      <c r="U37" s="86">
        <f t="shared" si="15"/>
        <v>16929</v>
      </c>
      <c r="V37" s="103">
        <f t="shared" si="3"/>
        <v>16929</v>
      </c>
    </row>
    <row r="38" spans="1:22" ht="20.25" customHeight="1">
      <c r="A38" s="14" t="s">
        <v>27</v>
      </c>
      <c r="B38" s="15" t="s">
        <v>85</v>
      </c>
      <c r="C38" s="17" t="s">
        <v>98</v>
      </c>
      <c r="D38" s="96">
        <v>0</v>
      </c>
      <c r="E38" s="97">
        <v>0</v>
      </c>
      <c r="F38" s="98">
        <f t="shared" si="16"/>
        <v>0</v>
      </c>
      <c r="G38" s="115">
        <v>4796</v>
      </c>
      <c r="H38" s="97">
        <v>1947</v>
      </c>
      <c r="I38" s="98">
        <f t="shared" si="17"/>
        <v>2849</v>
      </c>
      <c r="J38" s="96">
        <v>210</v>
      </c>
      <c r="K38" s="97">
        <v>0</v>
      </c>
      <c r="L38" s="98">
        <f t="shared" si="18"/>
        <v>210</v>
      </c>
      <c r="M38" s="96">
        <v>12780</v>
      </c>
      <c r="N38" s="97">
        <v>0</v>
      </c>
      <c r="O38" s="98">
        <f t="shared" si="19"/>
        <v>12780</v>
      </c>
      <c r="P38" s="96">
        <v>0</v>
      </c>
      <c r="Q38" s="97">
        <v>0</v>
      </c>
      <c r="R38" s="98">
        <f t="shared" si="20"/>
        <v>0</v>
      </c>
      <c r="S38" s="91">
        <f t="shared" si="21"/>
        <v>17786</v>
      </c>
      <c r="T38" s="86">
        <f t="shared" si="15"/>
        <v>1947</v>
      </c>
      <c r="U38" s="86">
        <f t="shared" si="15"/>
        <v>15839</v>
      </c>
      <c r="V38" s="103">
        <f t="shared" si="3"/>
        <v>15839</v>
      </c>
    </row>
    <row r="39" spans="1:22" ht="19.5" customHeight="1">
      <c r="A39" s="14" t="s">
        <v>27</v>
      </c>
      <c r="B39" s="15" t="s">
        <v>53</v>
      </c>
      <c r="C39" s="16" t="s">
        <v>9</v>
      </c>
      <c r="D39" s="96">
        <v>166750</v>
      </c>
      <c r="E39" s="97">
        <v>0</v>
      </c>
      <c r="F39" s="98">
        <f t="shared" si="16"/>
        <v>166750</v>
      </c>
      <c r="G39" s="96">
        <v>9723</v>
      </c>
      <c r="H39" s="97">
        <v>2464</v>
      </c>
      <c r="I39" s="98">
        <f t="shared" si="17"/>
        <v>7259</v>
      </c>
      <c r="J39" s="96">
        <v>2413</v>
      </c>
      <c r="K39" s="97">
        <v>329</v>
      </c>
      <c r="L39" s="98">
        <f t="shared" si="18"/>
        <v>2084</v>
      </c>
      <c r="M39" s="96">
        <v>0</v>
      </c>
      <c r="N39" s="97">
        <v>0</v>
      </c>
      <c r="O39" s="98">
        <f t="shared" si="19"/>
        <v>0</v>
      </c>
      <c r="P39" s="96">
        <v>1839</v>
      </c>
      <c r="Q39" s="97">
        <v>658</v>
      </c>
      <c r="R39" s="98">
        <f t="shared" si="20"/>
        <v>1181</v>
      </c>
      <c r="S39" s="91">
        <f t="shared" si="21"/>
        <v>180725</v>
      </c>
      <c r="T39" s="86">
        <f t="shared" si="15"/>
        <v>3451</v>
      </c>
      <c r="U39" s="86">
        <f t="shared" si="15"/>
        <v>177274</v>
      </c>
      <c r="V39" s="103">
        <f t="shared" si="3"/>
        <v>177274</v>
      </c>
    </row>
    <row r="40" spans="1:22" ht="20.25" customHeight="1">
      <c r="A40" s="14" t="s">
        <v>36</v>
      </c>
      <c r="B40" s="15" t="s">
        <v>37</v>
      </c>
      <c r="C40" s="17" t="s">
        <v>38</v>
      </c>
      <c r="D40" s="96">
        <v>0</v>
      </c>
      <c r="E40" s="97">
        <v>0</v>
      </c>
      <c r="F40" s="98">
        <f t="shared" si="16"/>
        <v>0</v>
      </c>
      <c r="G40" s="96">
        <v>0</v>
      </c>
      <c r="H40" s="97">
        <v>0</v>
      </c>
      <c r="I40" s="98">
        <f t="shared" si="17"/>
        <v>0</v>
      </c>
      <c r="J40" s="96">
        <v>0</v>
      </c>
      <c r="K40" s="97">
        <v>0</v>
      </c>
      <c r="L40" s="98">
        <f t="shared" si="18"/>
        <v>0</v>
      </c>
      <c r="M40" s="96">
        <v>0</v>
      </c>
      <c r="N40" s="97">
        <v>0</v>
      </c>
      <c r="O40" s="98">
        <f t="shared" si="19"/>
        <v>0</v>
      </c>
      <c r="P40" s="96">
        <v>2020</v>
      </c>
      <c r="Q40" s="97">
        <v>1177</v>
      </c>
      <c r="R40" s="98">
        <f t="shared" si="20"/>
        <v>843</v>
      </c>
      <c r="S40" s="91">
        <f t="shared" si="21"/>
        <v>2020</v>
      </c>
      <c r="T40" s="86">
        <f t="shared" si="15"/>
        <v>1177</v>
      </c>
      <c r="U40" s="86">
        <f t="shared" si="15"/>
        <v>843</v>
      </c>
      <c r="V40" s="103">
        <f t="shared" si="3"/>
        <v>843</v>
      </c>
    </row>
    <row r="41" spans="1:22" ht="16.5" customHeight="1">
      <c r="A41" s="14" t="s">
        <v>36</v>
      </c>
      <c r="B41" s="15" t="s">
        <v>40</v>
      </c>
      <c r="C41" s="17" t="s">
        <v>39</v>
      </c>
      <c r="D41" s="96">
        <v>12252</v>
      </c>
      <c r="E41" s="97">
        <v>0</v>
      </c>
      <c r="F41" s="98">
        <f t="shared" si="16"/>
        <v>12252</v>
      </c>
      <c r="G41" s="96">
        <v>979</v>
      </c>
      <c r="H41" s="97">
        <v>288</v>
      </c>
      <c r="I41" s="98">
        <f t="shared" si="17"/>
        <v>691</v>
      </c>
      <c r="J41" s="96">
        <v>219</v>
      </c>
      <c r="K41" s="97">
        <v>76</v>
      </c>
      <c r="L41" s="98">
        <f t="shared" si="18"/>
        <v>143</v>
      </c>
      <c r="M41" s="96">
        <v>0</v>
      </c>
      <c r="N41" s="97">
        <v>0</v>
      </c>
      <c r="O41" s="98">
        <f t="shared" si="19"/>
        <v>0</v>
      </c>
      <c r="P41" s="96">
        <v>542</v>
      </c>
      <c r="Q41" s="97">
        <v>236</v>
      </c>
      <c r="R41" s="98">
        <f t="shared" si="20"/>
        <v>306</v>
      </c>
      <c r="S41" s="91">
        <f t="shared" si="21"/>
        <v>13992</v>
      </c>
      <c r="T41" s="86">
        <f t="shared" si="15"/>
        <v>600</v>
      </c>
      <c r="U41" s="86">
        <f t="shared" si="15"/>
        <v>13392</v>
      </c>
      <c r="V41" s="103">
        <f t="shared" si="3"/>
        <v>13392</v>
      </c>
    </row>
    <row r="42" spans="1:22" ht="19.5" customHeight="1">
      <c r="A42" s="14" t="s">
        <v>36</v>
      </c>
      <c r="B42" s="15" t="s">
        <v>83</v>
      </c>
      <c r="C42" s="17" t="s">
        <v>41</v>
      </c>
      <c r="D42" s="96">
        <v>0</v>
      </c>
      <c r="E42" s="97">
        <v>0</v>
      </c>
      <c r="F42" s="98">
        <f t="shared" si="16"/>
        <v>0</v>
      </c>
      <c r="G42" s="96">
        <v>0</v>
      </c>
      <c r="H42" s="97">
        <v>0</v>
      </c>
      <c r="I42" s="98">
        <f t="shared" si="17"/>
        <v>0</v>
      </c>
      <c r="J42" s="96">
        <v>0</v>
      </c>
      <c r="K42" s="97">
        <v>0</v>
      </c>
      <c r="L42" s="98">
        <f t="shared" si="18"/>
        <v>0</v>
      </c>
      <c r="M42" s="96">
        <v>0</v>
      </c>
      <c r="N42" s="97">
        <v>0</v>
      </c>
      <c r="O42" s="98">
        <f t="shared" si="19"/>
        <v>0</v>
      </c>
      <c r="P42" s="96">
        <v>542</v>
      </c>
      <c r="Q42" s="97">
        <v>234</v>
      </c>
      <c r="R42" s="98">
        <f t="shared" si="20"/>
        <v>308</v>
      </c>
      <c r="S42" s="91">
        <f t="shared" si="21"/>
        <v>542</v>
      </c>
      <c r="T42" s="86">
        <f t="shared" si="15"/>
        <v>234</v>
      </c>
      <c r="U42" s="86">
        <f t="shared" si="15"/>
        <v>308</v>
      </c>
      <c r="V42" s="103">
        <f t="shared" si="3"/>
        <v>308</v>
      </c>
    </row>
    <row r="43" spans="1:22" ht="14.25" customHeight="1">
      <c r="A43" s="14" t="s">
        <v>20</v>
      </c>
      <c r="B43" s="15" t="s">
        <v>47</v>
      </c>
      <c r="C43" s="17" t="s">
        <v>48</v>
      </c>
      <c r="D43" s="96">
        <v>0</v>
      </c>
      <c r="E43" s="97">
        <v>0</v>
      </c>
      <c r="F43" s="98">
        <f t="shared" si="16"/>
        <v>0</v>
      </c>
      <c r="G43" s="96">
        <v>0</v>
      </c>
      <c r="H43" s="97">
        <v>0</v>
      </c>
      <c r="I43" s="98">
        <f t="shared" si="17"/>
        <v>0</v>
      </c>
      <c r="J43" s="96">
        <v>0</v>
      </c>
      <c r="K43" s="97">
        <v>0</v>
      </c>
      <c r="L43" s="98">
        <f t="shared" si="18"/>
        <v>0</v>
      </c>
      <c r="M43" s="96">
        <v>0</v>
      </c>
      <c r="N43" s="97">
        <v>0</v>
      </c>
      <c r="O43" s="98">
        <f t="shared" si="19"/>
        <v>0</v>
      </c>
      <c r="P43" s="96">
        <v>3054</v>
      </c>
      <c r="Q43" s="97">
        <v>3054</v>
      </c>
      <c r="R43" s="98">
        <f t="shared" si="20"/>
        <v>0</v>
      </c>
      <c r="S43" s="91">
        <f t="shared" si="21"/>
        <v>3054</v>
      </c>
      <c r="T43" s="86">
        <f t="shared" si="15"/>
        <v>3054</v>
      </c>
      <c r="U43" s="86">
        <f t="shared" si="15"/>
        <v>0</v>
      </c>
      <c r="V43" s="103">
        <f t="shared" si="3"/>
        <v>0</v>
      </c>
    </row>
    <row r="44" spans="1:22" ht="15">
      <c r="A44" s="59" t="s">
        <v>106</v>
      </c>
      <c r="B44" s="64" t="s">
        <v>43</v>
      </c>
      <c r="C44" s="65" t="s">
        <v>97</v>
      </c>
      <c r="D44" s="62">
        <v>65293</v>
      </c>
      <c r="E44" s="63">
        <v>0</v>
      </c>
      <c r="F44" s="82">
        <f t="shared" si="16"/>
        <v>65293</v>
      </c>
      <c r="G44" s="62">
        <v>6962</v>
      </c>
      <c r="H44" s="63">
        <v>0</v>
      </c>
      <c r="I44" s="80">
        <f>G44-H44</f>
        <v>6962</v>
      </c>
      <c r="J44" s="62">
        <v>1245</v>
      </c>
      <c r="K44" s="63">
        <v>0</v>
      </c>
      <c r="L44" s="80">
        <f>J44-K44</f>
        <v>1245</v>
      </c>
      <c r="M44" s="62">
        <v>0</v>
      </c>
      <c r="N44" s="63">
        <v>0</v>
      </c>
      <c r="O44" s="82">
        <f t="shared" si="19"/>
        <v>0</v>
      </c>
      <c r="P44" s="62">
        <v>37486</v>
      </c>
      <c r="Q44" s="63">
        <v>27388</v>
      </c>
      <c r="R44" s="82">
        <f t="shared" si="20"/>
        <v>10098</v>
      </c>
      <c r="S44" s="92">
        <f t="shared" si="21"/>
        <v>110986</v>
      </c>
      <c r="T44" s="87">
        <f t="shared" si="15"/>
        <v>27388</v>
      </c>
      <c r="U44" s="87">
        <f t="shared" si="15"/>
        <v>83598</v>
      </c>
      <c r="V44" s="103">
        <f t="shared" si="3"/>
        <v>83598</v>
      </c>
    </row>
    <row r="45" spans="1:22" ht="15">
      <c r="A45" s="59" t="s">
        <v>22</v>
      </c>
      <c r="B45" s="64" t="s">
        <v>44</v>
      </c>
      <c r="C45" s="65" t="s">
        <v>5</v>
      </c>
      <c r="D45" s="62">
        <v>0</v>
      </c>
      <c r="E45" s="63">
        <v>0</v>
      </c>
      <c r="F45" s="82">
        <f t="shared" si="16"/>
        <v>0</v>
      </c>
      <c r="G45" s="62">
        <v>14387</v>
      </c>
      <c r="H45" s="63">
        <v>0</v>
      </c>
      <c r="I45" s="80">
        <f>G45-H45</f>
        <v>14387</v>
      </c>
      <c r="J45" s="62">
        <v>988</v>
      </c>
      <c r="K45" s="63">
        <v>0</v>
      </c>
      <c r="L45" s="80">
        <f>J45-K45</f>
        <v>988</v>
      </c>
      <c r="M45" s="62">
        <v>30798</v>
      </c>
      <c r="N45" s="63">
        <v>8789</v>
      </c>
      <c r="O45" s="82">
        <f t="shared" si="19"/>
        <v>22009</v>
      </c>
      <c r="P45" s="62">
        <v>39191</v>
      </c>
      <c r="Q45" s="63">
        <v>20298</v>
      </c>
      <c r="R45" s="82">
        <f t="shared" si="20"/>
        <v>18893</v>
      </c>
      <c r="S45" s="92">
        <f t="shared" si="21"/>
        <v>85364</v>
      </c>
      <c r="T45" s="87">
        <f t="shared" si="15"/>
        <v>29087</v>
      </c>
      <c r="U45" s="87">
        <f t="shared" si="15"/>
        <v>56277</v>
      </c>
      <c r="V45" s="103">
        <f t="shared" si="3"/>
        <v>56277</v>
      </c>
    </row>
    <row r="46" spans="1:22" ht="19.5" customHeight="1">
      <c r="A46" s="59" t="s">
        <v>42</v>
      </c>
      <c r="B46" s="64" t="s">
        <v>45</v>
      </c>
      <c r="C46" s="65" t="s">
        <v>6</v>
      </c>
      <c r="D46" s="62">
        <v>10378</v>
      </c>
      <c r="E46" s="63">
        <v>0</v>
      </c>
      <c r="F46" s="82">
        <f t="shared" si="16"/>
        <v>10378</v>
      </c>
      <c r="G46" s="62">
        <v>1707</v>
      </c>
      <c r="H46" s="63">
        <v>0</v>
      </c>
      <c r="I46" s="80">
        <f>G46-H46</f>
        <v>1707</v>
      </c>
      <c r="J46" s="62">
        <v>160</v>
      </c>
      <c r="K46" s="63">
        <v>0</v>
      </c>
      <c r="L46" s="80">
        <f>J46-K46</f>
        <v>160</v>
      </c>
      <c r="M46" s="62">
        <v>0</v>
      </c>
      <c r="N46" s="63">
        <v>0</v>
      </c>
      <c r="O46" s="82">
        <f t="shared" si="19"/>
        <v>0</v>
      </c>
      <c r="P46" s="62">
        <v>10700</v>
      </c>
      <c r="Q46" s="63">
        <v>3222</v>
      </c>
      <c r="R46" s="82">
        <f t="shared" si="20"/>
        <v>7478</v>
      </c>
      <c r="S46" s="92">
        <f t="shared" si="21"/>
        <v>22945</v>
      </c>
      <c r="T46" s="87">
        <f t="shared" si="15"/>
        <v>3222</v>
      </c>
      <c r="U46" s="87">
        <f t="shared" si="15"/>
        <v>19723</v>
      </c>
      <c r="V46" s="103">
        <f t="shared" si="3"/>
        <v>19723</v>
      </c>
    </row>
    <row r="47" spans="1:22" ht="17.25" customHeight="1">
      <c r="A47" s="59"/>
      <c r="B47" s="64"/>
      <c r="C47" s="65" t="s">
        <v>93</v>
      </c>
      <c r="D47" s="62">
        <f aca="true" t="shared" si="22" ref="D47:I47">SUM(D48:D50)</f>
        <v>349476</v>
      </c>
      <c r="E47" s="63">
        <f t="shared" si="22"/>
        <v>1010</v>
      </c>
      <c r="F47" s="80">
        <f t="shared" si="22"/>
        <v>348466</v>
      </c>
      <c r="G47" s="62">
        <f t="shared" si="22"/>
        <v>24795</v>
      </c>
      <c r="H47" s="63">
        <f t="shared" si="22"/>
        <v>3519</v>
      </c>
      <c r="I47" s="80">
        <f t="shared" si="22"/>
        <v>21276</v>
      </c>
      <c r="J47" s="62">
        <f>J48+J49+J50</f>
        <v>27163</v>
      </c>
      <c r="K47" s="63">
        <f aca="true" t="shared" si="23" ref="K47:U47">SUM(K48:K50)</f>
        <v>8017</v>
      </c>
      <c r="L47" s="80">
        <f t="shared" si="23"/>
        <v>19146</v>
      </c>
      <c r="M47" s="62">
        <f t="shared" si="23"/>
        <v>38744</v>
      </c>
      <c r="N47" s="63">
        <f t="shared" si="23"/>
        <v>9710</v>
      </c>
      <c r="O47" s="80">
        <f t="shared" si="23"/>
        <v>29034</v>
      </c>
      <c r="P47" s="62">
        <f t="shared" si="23"/>
        <v>11173</v>
      </c>
      <c r="Q47" s="63">
        <f t="shared" si="23"/>
        <v>3343</v>
      </c>
      <c r="R47" s="80">
        <f t="shared" si="23"/>
        <v>7830</v>
      </c>
      <c r="S47" s="90">
        <f t="shared" si="23"/>
        <v>451351</v>
      </c>
      <c r="T47" s="81">
        <f t="shared" si="23"/>
        <v>25599</v>
      </c>
      <c r="U47" s="81">
        <f t="shared" si="23"/>
        <v>425752</v>
      </c>
      <c r="V47" s="103">
        <f t="shared" si="3"/>
        <v>425752</v>
      </c>
    </row>
    <row r="48" spans="1:22" ht="20.25" customHeight="1">
      <c r="A48" s="110" t="s">
        <v>22</v>
      </c>
      <c r="B48" s="15" t="s">
        <v>46</v>
      </c>
      <c r="C48" s="17" t="s">
        <v>52</v>
      </c>
      <c r="D48" s="96">
        <v>4860</v>
      </c>
      <c r="E48" s="97">
        <v>0</v>
      </c>
      <c r="F48" s="98">
        <f aca="true" t="shared" si="24" ref="F48:F53">D48-E48</f>
        <v>4860</v>
      </c>
      <c r="G48" s="96">
        <v>539</v>
      </c>
      <c r="H48" s="97">
        <v>0</v>
      </c>
      <c r="I48" s="98">
        <f aca="true" t="shared" si="25" ref="I48:I53">G48-H48</f>
        <v>539</v>
      </c>
      <c r="J48" s="96">
        <v>151</v>
      </c>
      <c r="K48" s="97">
        <v>113</v>
      </c>
      <c r="L48" s="104">
        <f aca="true" t="shared" si="26" ref="L48:L53">J48-K48</f>
        <v>38</v>
      </c>
      <c r="M48" s="96">
        <v>0</v>
      </c>
      <c r="N48" s="97">
        <v>0</v>
      </c>
      <c r="O48" s="98">
        <f aca="true" t="shared" si="27" ref="O48:O53">M48-N48</f>
        <v>0</v>
      </c>
      <c r="P48" s="96">
        <v>3073</v>
      </c>
      <c r="Q48" s="97">
        <v>1716</v>
      </c>
      <c r="R48" s="98">
        <f aca="true" t="shared" si="28" ref="R48:R53">P48-Q48</f>
        <v>1357</v>
      </c>
      <c r="S48" s="91">
        <f aca="true" t="shared" si="29" ref="S48:S53">D48+G48+J48+M48+P48</f>
        <v>8623</v>
      </c>
      <c r="T48" s="86">
        <f aca="true" t="shared" si="30" ref="T48:U53">E48+H48+K48+N48+Q48</f>
        <v>1829</v>
      </c>
      <c r="U48" s="86">
        <f t="shared" si="30"/>
        <v>6794</v>
      </c>
      <c r="V48" s="103">
        <f t="shared" si="3"/>
        <v>6794</v>
      </c>
    </row>
    <row r="49" spans="1:22" ht="18" customHeight="1">
      <c r="A49" s="110" t="s">
        <v>24</v>
      </c>
      <c r="B49" s="15" t="s">
        <v>51</v>
      </c>
      <c r="C49" s="17" t="s">
        <v>104</v>
      </c>
      <c r="D49" s="96">
        <v>343089</v>
      </c>
      <c r="E49" s="97">
        <v>0</v>
      </c>
      <c r="F49" s="98">
        <f t="shared" si="24"/>
        <v>343089</v>
      </c>
      <c r="G49" s="96">
        <v>20737</v>
      </c>
      <c r="H49" s="97">
        <v>0</v>
      </c>
      <c r="I49" s="98">
        <f t="shared" si="25"/>
        <v>20737</v>
      </c>
      <c r="J49" s="96">
        <v>23783</v>
      </c>
      <c r="K49" s="97">
        <v>4675</v>
      </c>
      <c r="L49" s="98">
        <f t="shared" si="26"/>
        <v>19108</v>
      </c>
      <c r="M49" s="96">
        <v>37639</v>
      </c>
      <c r="N49" s="97">
        <v>8605</v>
      </c>
      <c r="O49" s="98">
        <f t="shared" si="27"/>
        <v>29034</v>
      </c>
      <c r="P49" s="96">
        <v>8100</v>
      </c>
      <c r="Q49" s="97">
        <v>1627</v>
      </c>
      <c r="R49" s="98">
        <f t="shared" si="28"/>
        <v>6473</v>
      </c>
      <c r="S49" s="91">
        <f t="shared" si="29"/>
        <v>433348</v>
      </c>
      <c r="T49" s="86">
        <f t="shared" si="30"/>
        <v>14907</v>
      </c>
      <c r="U49" s="86">
        <f t="shared" si="30"/>
        <v>418441</v>
      </c>
      <c r="V49" s="103">
        <f t="shared" si="3"/>
        <v>418441</v>
      </c>
    </row>
    <row r="50" spans="1:22" ht="19.5" customHeight="1">
      <c r="A50" s="110" t="s">
        <v>20</v>
      </c>
      <c r="B50" s="15" t="s">
        <v>50</v>
      </c>
      <c r="C50" s="17" t="s">
        <v>49</v>
      </c>
      <c r="D50" s="96">
        <v>1527</v>
      </c>
      <c r="E50" s="97">
        <v>1010</v>
      </c>
      <c r="F50" s="104">
        <f t="shared" si="24"/>
        <v>517</v>
      </c>
      <c r="G50" s="96">
        <v>3519</v>
      </c>
      <c r="H50" s="97">
        <v>3519</v>
      </c>
      <c r="I50" s="104">
        <f t="shared" si="25"/>
        <v>0</v>
      </c>
      <c r="J50" s="96">
        <v>3229</v>
      </c>
      <c r="K50" s="97">
        <v>3229</v>
      </c>
      <c r="L50" s="98">
        <f t="shared" si="26"/>
        <v>0</v>
      </c>
      <c r="M50" s="96">
        <v>1105</v>
      </c>
      <c r="N50" s="97">
        <v>1105</v>
      </c>
      <c r="O50" s="104">
        <f t="shared" si="27"/>
        <v>0</v>
      </c>
      <c r="P50" s="96">
        <v>0</v>
      </c>
      <c r="Q50" s="97">
        <v>0</v>
      </c>
      <c r="R50" s="98">
        <f t="shared" si="28"/>
        <v>0</v>
      </c>
      <c r="S50" s="91">
        <f t="shared" si="29"/>
        <v>9380</v>
      </c>
      <c r="T50" s="86">
        <f t="shared" si="30"/>
        <v>8863</v>
      </c>
      <c r="U50" s="86">
        <f t="shared" si="30"/>
        <v>517</v>
      </c>
      <c r="V50" s="103">
        <f t="shared" si="3"/>
        <v>517</v>
      </c>
    </row>
    <row r="51" spans="1:22" ht="21.75" customHeight="1">
      <c r="A51" s="111" t="s">
        <v>58</v>
      </c>
      <c r="B51" s="64" t="s">
        <v>59</v>
      </c>
      <c r="C51" s="65" t="s">
        <v>7</v>
      </c>
      <c r="D51" s="62">
        <v>6959</v>
      </c>
      <c r="E51" s="63">
        <v>0</v>
      </c>
      <c r="F51" s="82">
        <f t="shared" si="24"/>
        <v>6959</v>
      </c>
      <c r="G51" s="62">
        <v>4891</v>
      </c>
      <c r="H51" s="63">
        <v>0</v>
      </c>
      <c r="I51" s="80">
        <f t="shared" si="25"/>
        <v>4891</v>
      </c>
      <c r="J51" s="62">
        <v>3448</v>
      </c>
      <c r="K51" s="63">
        <v>0</v>
      </c>
      <c r="L51" s="80">
        <f t="shared" si="26"/>
        <v>3448</v>
      </c>
      <c r="M51" s="62">
        <v>0</v>
      </c>
      <c r="N51" s="63">
        <v>0</v>
      </c>
      <c r="O51" s="82">
        <f t="shared" si="27"/>
        <v>0</v>
      </c>
      <c r="P51" s="62">
        <v>5437</v>
      </c>
      <c r="Q51" s="63">
        <v>0</v>
      </c>
      <c r="R51" s="82">
        <f t="shared" si="28"/>
        <v>5437</v>
      </c>
      <c r="S51" s="92">
        <f t="shared" si="29"/>
        <v>20735</v>
      </c>
      <c r="T51" s="87">
        <f t="shared" si="30"/>
        <v>0</v>
      </c>
      <c r="U51" s="87">
        <f t="shared" si="30"/>
        <v>20735</v>
      </c>
      <c r="V51" s="103">
        <f t="shared" si="3"/>
        <v>20735</v>
      </c>
    </row>
    <row r="52" spans="1:22" ht="17.25" customHeight="1">
      <c r="A52" s="111" t="s">
        <v>56</v>
      </c>
      <c r="B52" s="64" t="s">
        <v>57</v>
      </c>
      <c r="C52" s="65" t="s">
        <v>8</v>
      </c>
      <c r="D52" s="62">
        <v>27972</v>
      </c>
      <c r="E52" s="63">
        <v>0</v>
      </c>
      <c r="F52" s="82">
        <f t="shared" si="24"/>
        <v>27972</v>
      </c>
      <c r="G52" s="62">
        <v>1539</v>
      </c>
      <c r="H52" s="63">
        <v>0</v>
      </c>
      <c r="I52" s="80">
        <f t="shared" si="25"/>
        <v>1539</v>
      </c>
      <c r="J52" s="62">
        <v>41</v>
      </c>
      <c r="K52" s="63">
        <v>0</v>
      </c>
      <c r="L52" s="80">
        <f t="shared" si="26"/>
        <v>41</v>
      </c>
      <c r="M52" s="62">
        <v>0</v>
      </c>
      <c r="N52" s="63">
        <v>0</v>
      </c>
      <c r="O52" s="82">
        <f t="shared" si="27"/>
        <v>0</v>
      </c>
      <c r="P52" s="62">
        <v>0</v>
      </c>
      <c r="Q52" s="63">
        <v>0</v>
      </c>
      <c r="R52" s="82">
        <f t="shared" si="28"/>
        <v>0</v>
      </c>
      <c r="S52" s="92">
        <f t="shared" si="29"/>
        <v>29552</v>
      </c>
      <c r="T52" s="87">
        <f t="shared" si="30"/>
        <v>0</v>
      </c>
      <c r="U52" s="87">
        <f t="shared" si="30"/>
        <v>29552</v>
      </c>
      <c r="V52" s="103">
        <f t="shared" si="3"/>
        <v>29552</v>
      </c>
    </row>
    <row r="53" spans="1:22" ht="18.75" customHeight="1">
      <c r="A53" s="111" t="s">
        <v>58</v>
      </c>
      <c r="B53" s="64" t="s">
        <v>60</v>
      </c>
      <c r="C53" s="65" t="s">
        <v>100</v>
      </c>
      <c r="D53" s="62">
        <v>0</v>
      </c>
      <c r="E53" s="63">
        <v>0</v>
      </c>
      <c r="F53" s="82">
        <f t="shared" si="24"/>
        <v>0</v>
      </c>
      <c r="G53" s="62">
        <v>410</v>
      </c>
      <c r="H53" s="63">
        <v>0</v>
      </c>
      <c r="I53" s="80">
        <f t="shared" si="25"/>
        <v>410</v>
      </c>
      <c r="J53" s="62">
        <v>0</v>
      </c>
      <c r="K53" s="63">
        <v>0</v>
      </c>
      <c r="L53" s="80">
        <f t="shared" si="26"/>
        <v>0</v>
      </c>
      <c r="M53" s="62">
        <v>0</v>
      </c>
      <c r="N53" s="63">
        <v>0</v>
      </c>
      <c r="O53" s="82">
        <f t="shared" si="27"/>
        <v>0</v>
      </c>
      <c r="P53" s="105">
        <v>836</v>
      </c>
      <c r="Q53" s="63">
        <v>262</v>
      </c>
      <c r="R53" s="82">
        <f t="shared" si="28"/>
        <v>574</v>
      </c>
      <c r="S53" s="92">
        <f t="shared" si="29"/>
        <v>1246</v>
      </c>
      <c r="T53" s="87">
        <f t="shared" si="30"/>
        <v>262</v>
      </c>
      <c r="U53" s="87">
        <f t="shared" si="30"/>
        <v>984</v>
      </c>
      <c r="V53" s="103">
        <f t="shared" si="3"/>
        <v>984</v>
      </c>
    </row>
    <row r="54" spans="1:22" s="18" customFormat="1" ht="19.5" customHeight="1">
      <c r="A54" s="68"/>
      <c r="B54" s="68"/>
      <c r="C54" s="61" t="s">
        <v>94</v>
      </c>
      <c r="D54" s="62">
        <f aca="true" t="shared" si="31" ref="D54:I54">D55+D56</f>
        <v>4080</v>
      </c>
      <c r="E54" s="63">
        <f t="shared" si="31"/>
        <v>1884</v>
      </c>
      <c r="F54" s="80">
        <f t="shared" si="31"/>
        <v>2196</v>
      </c>
      <c r="G54" s="80">
        <f t="shared" si="31"/>
        <v>1281</v>
      </c>
      <c r="H54" s="63">
        <f t="shared" si="31"/>
        <v>1110</v>
      </c>
      <c r="I54" s="80">
        <f t="shared" si="31"/>
        <v>171</v>
      </c>
      <c r="J54" s="62">
        <f aca="true" t="shared" si="32" ref="J54:U54">J55+J56</f>
        <v>134</v>
      </c>
      <c r="K54" s="63">
        <f t="shared" si="32"/>
        <v>109</v>
      </c>
      <c r="L54" s="80">
        <f t="shared" si="32"/>
        <v>25</v>
      </c>
      <c r="M54" s="62">
        <f t="shared" si="32"/>
        <v>0</v>
      </c>
      <c r="N54" s="63">
        <f t="shared" si="32"/>
        <v>0</v>
      </c>
      <c r="O54" s="80">
        <f t="shared" si="32"/>
        <v>0</v>
      </c>
      <c r="P54" s="62">
        <f>P55+P56</f>
        <v>2395</v>
      </c>
      <c r="Q54" s="63">
        <f t="shared" si="32"/>
        <v>2118</v>
      </c>
      <c r="R54" s="80">
        <f t="shared" si="32"/>
        <v>277</v>
      </c>
      <c r="S54" s="90">
        <f t="shared" si="32"/>
        <v>7890</v>
      </c>
      <c r="T54" s="81">
        <f t="shared" si="32"/>
        <v>5221</v>
      </c>
      <c r="U54" s="81">
        <f t="shared" si="32"/>
        <v>2669</v>
      </c>
      <c r="V54" s="103">
        <f t="shared" si="3"/>
        <v>2669</v>
      </c>
    </row>
    <row r="55" spans="1:22" ht="17.25" customHeight="1">
      <c r="A55" s="110" t="s">
        <v>22</v>
      </c>
      <c r="B55" s="15" t="s">
        <v>55</v>
      </c>
      <c r="C55" s="16" t="s">
        <v>95</v>
      </c>
      <c r="D55" s="96">
        <v>817</v>
      </c>
      <c r="E55" s="97">
        <v>0</v>
      </c>
      <c r="F55" s="98">
        <f>D55-E55</f>
        <v>817</v>
      </c>
      <c r="G55" s="96">
        <v>255</v>
      </c>
      <c r="H55" s="97">
        <v>91</v>
      </c>
      <c r="I55" s="98">
        <f>G55-H55</f>
        <v>164</v>
      </c>
      <c r="J55" s="96">
        <v>25</v>
      </c>
      <c r="K55" s="97">
        <v>0</v>
      </c>
      <c r="L55" s="98">
        <f>J55-K55</f>
        <v>25</v>
      </c>
      <c r="M55" s="96">
        <v>0</v>
      </c>
      <c r="N55" s="97">
        <v>0</v>
      </c>
      <c r="O55" s="98">
        <f>M55-N55</f>
        <v>0</v>
      </c>
      <c r="P55" s="96">
        <v>1460</v>
      </c>
      <c r="Q55" s="97">
        <v>1183</v>
      </c>
      <c r="R55" s="98">
        <f>P55-Q55</f>
        <v>277</v>
      </c>
      <c r="S55" s="91">
        <f aca="true" t="shared" si="33" ref="S55:U56">D55+G55+J55+M55+P55</f>
        <v>2557</v>
      </c>
      <c r="T55" s="86">
        <f t="shared" si="33"/>
        <v>1274</v>
      </c>
      <c r="U55" s="86">
        <f t="shared" si="33"/>
        <v>1283</v>
      </c>
      <c r="V55" s="103">
        <f t="shared" si="3"/>
        <v>1283</v>
      </c>
    </row>
    <row r="56" spans="1:22" ht="17.25" customHeight="1" thickBot="1">
      <c r="A56" s="110" t="s">
        <v>20</v>
      </c>
      <c r="B56" s="15" t="s">
        <v>55</v>
      </c>
      <c r="C56" s="16" t="s">
        <v>54</v>
      </c>
      <c r="D56" s="99">
        <v>3263</v>
      </c>
      <c r="E56" s="100">
        <v>1884</v>
      </c>
      <c r="F56" s="101">
        <f>D56-E56</f>
        <v>1379</v>
      </c>
      <c r="G56" s="99">
        <v>1026</v>
      </c>
      <c r="H56" s="100">
        <v>1019</v>
      </c>
      <c r="I56" s="101">
        <f>G56-H56</f>
        <v>7</v>
      </c>
      <c r="J56" s="99">
        <v>109</v>
      </c>
      <c r="K56" s="100">
        <v>109</v>
      </c>
      <c r="L56" s="101">
        <f>J56-K56</f>
        <v>0</v>
      </c>
      <c r="M56" s="99">
        <v>0</v>
      </c>
      <c r="N56" s="100">
        <v>0</v>
      </c>
      <c r="O56" s="101">
        <f>M56-N56</f>
        <v>0</v>
      </c>
      <c r="P56" s="99">
        <v>935</v>
      </c>
      <c r="Q56" s="100">
        <v>935</v>
      </c>
      <c r="R56" s="101">
        <f>P56-Q56</f>
        <v>0</v>
      </c>
      <c r="S56" s="93">
        <f t="shared" si="33"/>
        <v>5333</v>
      </c>
      <c r="T56" s="88">
        <f t="shared" si="33"/>
        <v>3947</v>
      </c>
      <c r="U56" s="88">
        <f t="shared" si="33"/>
        <v>1386</v>
      </c>
      <c r="V56" s="103">
        <f t="shared" si="3"/>
        <v>1386</v>
      </c>
    </row>
    <row r="57" spans="1:22" s="22" customFormat="1" ht="48" customHeight="1" hidden="1" thickBot="1">
      <c r="A57" s="19"/>
      <c r="B57" s="20"/>
      <c r="C57" s="21" t="s">
        <v>10</v>
      </c>
      <c r="D57" s="74" t="e">
        <f>SUM(#REF!)</f>
        <v>#REF!</v>
      </c>
      <c r="E57" s="75" t="e">
        <f>SUM(#REF!)</f>
        <v>#REF!</v>
      </c>
      <c r="F57" s="76" t="e">
        <f>D57-E57</f>
        <v>#REF!</v>
      </c>
      <c r="G57" s="83" t="e">
        <f>SUM(#REF!)</f>
        <v>#REF!</v>
      </c>
      <c r="H57" s="75" t="e">
        <f>SUM(#REF!)</f>
        <v>#REF!</v>
      </c>
      <c r="I57" s="76" t="e">
        <f>G57-H57</f>
        <v>#REF!</v>
      </c>
      <c r="J57" s="83" t="e">
        <f>SUM(#REF!)</f>
        <v>#REF!</v>
      </c>
      <c r="K57" s="75" t="e">
        <f>SUM(#REF!)</f>
        <v>#REF!</v>
      </c>
      <c r="L57" s="75" t="e">
        <f>SUM(#REF!)</f>
        <v>#REF!</v>
      </c>
      <c r="M57" s="83" t="e">
        <f>SUM(#REF!)</f>
        <v>#REF!</v>
      </c>
      <c r="N57" s="75" t="e">
        <f>SUM(#REF!)</f>
        <v>#REF!</v>
      </c>
      <c r="O57" s="75" t="e">
        <f>SUM(#REF!)</f>
        <v>#REF!</v>
      </c>
      <c r="P57" s="83" t="e">
        <f>SUM(#REF!)</f>
        <v>#REF!</v>
      </c>
      <c r="Q57" s="76" t="e">
        <f>SUM(#REF!)</f>
        <v>#REF!</v>
      </c>
      <c r="R57" s="75" t="e">
        <f>P57-Q57</f>
        <v>#REF!</v>
      </c>
      <c r="S57" s="83" t="e">
        <f>#REF!+#REF!+#REF!+#REF!</f>
        <v>#REF!</v>
      </c>
      <c r="T57" s="83" t="e">
        <f>SUM(#REF!)</f>
        <v>#REF!</v>
      </c>
      <c r="U57" s="75" t="e">
        <f>SUM(#REF!)</f>
        <v>#REF!</v>
      </c>
      <c r="V57" s="103" t="e">
        <f>S57-T57</f>
        <v>#REF!</v>
      </c>
    </row>
    <row r="58" spans="1:22" s="22" customFormat="1" ht="14.25" customHeight="1" hidden="1" thickBot="1">
      <c r="A58" s="23"/>
      <c r="B58" s="24"/>
      <c r="C58" s="25" t="s">
        <v>11</v>
      </c>
      <c r="D58" s="57" t="e">
        <f>SUM(#REF!)</f>
        <v>#REF!</v>
      </c>
      <c r="E58" s="41" t="e">
        <f>SUM(#REF!)</f>
        <v>#REF!</v>
      </c>
      <c r="F58" s="58" t="e">
        <f>D58-E58</f>
        <v>#REF!</v>
      </c>
      <c r="G58" s="40" t="e">
        <f>SUM(#REF!)</f>
        <v>#REF!</v>
      </c>
      <c r="H58" s="41" t="e">
        <f>SUM(#REF!)</f>
        <v>#REF!</v>
      </c>
      <c r="I58" s="58" t="e">
        <f>G58-H58</f>
        <v>#REF!</v>
      </c>
      <c r="J58" s="40" t="e">
        <f>SUM(#REF!)</f>
        <v>#REF!</v>
      </c>
      <c r="K58" s="41" t="e">
        <f>SUM(#REF!)</f>
        <v>#REF!</v>
      </c>
      <c r="L58" s="41" t="e">
        <f>SUM(#REF!)</f>
        <v>#REF!</v>
      </c>
      <c r="M58" s="40" t="e">
        <f>SUM(#REF!)</f>
        <v>#REF!</v>
      </c>
      <c r="N58" s="41" t="e">
        <f>SUM(#REF!)</f>
        <v>#REF!</v>
      </c>
      <c r="O58" s="41" t="e">
        <f>SUM(#REF!)</f>
        <v>#REF!</v>
      </c>
      <c r="P58" s="40" t="e">
        <f>SUM(#REF!)</f>
        <v>#REF!</v>
      </c>
      <c r="Q58" s="58" t="e">
        <f>SUM(#REF!)</f>
        <v>#REF!</v>
      </c>
      <c r="R58" s="41" t="e">
        <f>P58-Q58</f>
        <v>#REF!</v>
      </c>
      <c r="S58" s="40" t="e">
        <f>#REF!+#REF!+#REF!+#REF!</f>
        <v>#REF!</v>
      </c>
      <c r="T58" s="40" t="e">
        <f>SUM(#REF!)</f>
        <v>#REF!</v>
      </c>
      <c r="U58" s="41" t="e">
        <f>SUM(#REF!)</f>
        <v>#REF!</v>
      </c>
      <c r="V58" s="103" t="e">
        <f t="shared" si="3"/>
        <v>#REF!</v>
      </c>
    </row>
    <row r="59" spans="1:22" ht="18.75" customHeight="1" thickBot="1">
      <c r="A59" s="109"/>
      <c r="B59" s="108"/>
      <c r="C59" s="26" t="s">
        <v>12</v>
      </c>
      <c r="D59" s="69">
        <f aca="true" t="shared" si="34" ref="D59:U59">D12+D26+D29+D30+D44+D45+D46+D47+D51+D52+D53+D54</f>
        <v>5284387</v>
      </c>
      <c r="E59" s="69">
        <f t="shared" si="34"/>
        <v>33934</v>
      </c>
      <c r="F59" s="69">
        <f t="shared" si="34"/>
        <v>5250453</v>
      </c>
      <c r="G59" s="69">
        <f t="shared" si="34"/>
        <v>613509</v>
      </c>
      <c r="H59" s="69">
        <f t="shared" si="34"/>
        <v>68796</v>
      </c>
      <c r="I59" s="69">
        <f t="shared" si="34"/>
        <v>544713</v>
      </c>
      <c r="J59" s="69">
        <f t="shared" si="34"/>
        <v>219820</v>
      </c>
      <c r="K59" s="69">
        <f t="shared" si="34"/>
        <v>74469</v>
      </c>
      <c r="L59" s="69">
        <f t="shared" si="34"/>
        <v>145351</v>
      </c>
      <c r="M59" s="69">
        <f t="shared" si="34"/>
        <v>117009</v>
      </c>
      <c r="N59" s="69">
        <f t="shared" si="34"/>
        <v>31868</v>
      </c>
      <c r="O59" s="69">
        <f t="shared" si="34"/>
        <v>85141</v>
      </c>
      <c r="P59" s="69">
        <f t="shared" si="34"/>
        <v>234707</v>
      </c>
      <c r="Q59" s="69">
        <f t="shared" si="34"/>
        <v>108445</v>
      </c>
      <c r="R59" s="69">
        <f t="shared" si="34"/>
        <v>126262</v>
      </c>
      <c r="S59" s="69">
        <f t="shared" si="34"/>
        <v>6469432</v>
      </c>
      <c r="T59" s="69">
        <f t="shared" si="34"/>
        <v>317512</v>
      </c>
      <c r="U59" s="69">
        <f t="shared" si="34"/>
        <v>6151920</v>
      </c>
      <c r="V59" s="103">
        <f t="shared" si="3"/>
        <v>6151920</v>
      </c>
    </row>
    <row r="60" spans="1:21" ht="72" customHeight="1">
      <c r="A60" s="9"/>
      <c r="B60" s="9"/>
      <c r="C60" s="27"/>
      <c r="D60" s="42"/>
      <c r="E60" s="43"/>
      <c r="F60" s="42"/>
      <c r="G60" s="42"/>
      <c r="H60" s="43"/>
      <c r="I60" s="42"/>
      <c r="J60" s="42"/>
      <c r="K60" s="43"/>
      <c r="L60" s="42"/>
      <c r="M60" s="42"/>
      <c r="N60" s="43"/>
      <c r="O60" s="42"/>
      <c r="P60" s="42"/>
      <c r="Q60" s="43"/>
      <c r="R60" s="42"/>
      <c r="S60" s="42"/>
      <c r="T60" s="42"/>
      <c r="U60" s="42"/>
    </row>
    <row r="61" spans="1:21" s="22" customFormat="1" ht="51.75" customHeight="1">
      <c r="A61" s="2"/>
      <c r="C61" s="28"/>
      <c r="D61" s="43"/>
      <c r="E61" s="43"/>
      <c r="F61" s="43"/>
      <c r="G61" s="43"/>
      <c r="H61" s="43"/>
      <c r="I61" s="43"/>
      <c r="J61" s="43"/>
      <c r="K61" s="43"/>
      <c r="L61" s="43"/>
      <c r="M61" s="116"/>
      <c r="N61" s="116"/>
      <c r="O61" s="116"/>
      <c r="P61" s="116"/>
      <c r="Q61" s="116"/>
      <c r="R61" s="116"/>
      <c r="S61" s="116"/>
      <c r="T61" s="116"/>
      <c r="U61" s="106"/>
    </row>
    <row r="62" spans="1:21" s="22" customFormat="1" ht="38.25" customHeight="1">
      <c r="A62" s="2"/>
      <c r="C62" s="28"/>
      <c r="D62" s="43"/>
      <c r="E62" s="42"/>
      <c r="F62" s="42"/>
      <c r="G62" s="42"/>
      <c r="H62" s="42"/>
      <c r="I62" s="42"/>
      <c r="J62" s="42"/>
      <c r="K62" s="42"/>
      <c r="L62" s="42"/>
      <c r="M62" s="102"/>
      <c r="N62" s="106"/>
      <c r="O62" s="106"/>
      <c r="P62" s="106"/>
      <c r="Q62" s="106"/>
      <c r="R62" s="106"/>
      <c r="S62" s="106"/>
      <c r="T62" s="106"/>
      <c r="U62" s="106"/>
    </row>
    <row r="63" spans="1:21" s="22" customFormat="1" ht="24.75" customHeight="1" hidden="1">
      <c r="A63" s="2"/>
      <c r="C63" s="28"/>
      <c r="D63" s="43"/>
      <c r="E63" s="43"/>
      <c r="F63" s="43"/>
      <c r="G63" s="43"/>
      <c r="H63" s="43"/>
      <c r="I63" s="43"/>
      <c r="J63" s="43"/>
      <c r="K63" s="43"/>
      <c r="L63" s="43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s="22" customFormat="1" ht="2.25" customHeight="1" hidden="1">
      <c r="A64" s="2"/>
      <c r="C64" s="28"/>
      <c r="D64" s="43"/>
      <c r="E64" s="43"/>
      <c r="F64" s="43"/>
      <c r="G64" s="43"/>
      <c r="H64" s="43"/>
      <c r="I64" s="43"/>
      <c r="J64" s="43"/>
      <c r="K64" s="43"/>
      <c r="L64" s="43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1" s="22" customFormat="1" ht="22.5" customHeight="1">
      <c r="A65" s="2"/>
      <c r="C65" s="28"/>
      <c r="D65" s="48"/>
      <c r="E65" s="48"/>
      <c r="F65" s="48"/>
      <c r="G65" s="48"/>
      <c r="H65" s="48"/>
      <c r="I65" s="48"/>
      <c r="J65" s="48"/>
      <c r="K65" s="48"/>
      <c r="L65" s="48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s="29" customFormat="1" ht="15">
      <c r="A66" s="107"/>
      <c r="C66" s="29" t="s">
        <v>99</v>
      </c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1"/>
      <c r="T66" s="51"/>
      <c r="U66" s="51"/>
    </row>
    <row r="67" spans="1:14" ht="60" customHeight="1">
      <c r="A67" s="7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22"/>
    </row>
    <row r="68" spans="4:21" ht="23.25" customHeight="1" hidden="1">
      <c r="D68" s="55"/>
      <c r="E68" s="53"/>
      <c r="F68" s="52"/>
      <c r="G68" s="54"/>
      <c r="H68" s="54"/>
      <c r="I68" s="54"/>
      <c r="J68" s="54"/>
      <c r="K68" s="54"/>
      <c r="L68" s="54"/>
      <c r="M68" s="54"/>
      <c r="N68" s="113"/>
      <c r="O68" s="54"/>
      <c r="P68" s="72"/>
      <c r="Q68" s="54"/>
      <c r="R68" s="54"/>
      <c r="S68" s="54"/>
      <c r="T68" s="54"/>
      <c r="U68" s="54"/>
    </row>
    <row r="69" spans="3:21" ht="15" hidden="1">
      <c r="C69" s="32"/>
      <c r="D69" s="53"/>
      <c r="E69" s="53"/>
      <c r="F69" s="53"/>
      <c r="G69" s="54"/>
      <c r="H69" s="54"/>
      <c r="I69" s="54"/>
      <c r="J69" s="54"/>
      <c r="K69" s="54"/>
      <c r="L69" s="54"/>
      <c r="M69" s="54"/>
      <c r="N69" s="113"/>
      <c r="O69" s="54"/>
      <c r="P69" s="54"/>
      <c r="Q69" s="54"/>
      <c r="R69" s="54"/>
      <c r="S69" s="54"/>
      <c r="T69" s="54"/>
      <c r="U69" s="54"/>
    </row>
    <row r="70" spans="3:21" ht="15" customHeight="1">
      <c r="C70" s="3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102"/>
      <c r="O70" s="53"/>
      <c r="P70" s="53"/>
      <c r="Q70" s="53"/>
      <c r="R70" s="53"/>
      <c r="S70" s="102"/>
      <c r="T70" s="102"/>
      <c r="U70" s="102"/>
    </row>
    <row r="71" spans="3:22" ht="15" customHeight="1">
      <c r="C71" s="3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102"/>
      <c r="T71" s="102"/>
      <c r="U71" s="102"/>
      <c r="V71" s="7"/>
    </row>
    <row r="72" spans="3:21" ht="34.5" customHeight="1">
      <c r="C72" s="32"/>
      <c r="D72" s="44"/>
      <c r="E72" s="44"/>
      <c r="F72" s="44"/>
      <c r="G72" s="46"/>
      <c r="H72" s="46"/>
      <c r="I72" s="46"/>
      <c r="J72" s="46"/>
      <c r="K72" s="46"/>
      <c r="L72" s="46"/>
      <c r="M72" s="46"/>
      <c r="N72" s="114"/>
      <c r="O72" s="46"/>
      <c r="P72" s="46"/>
      <c r="Q72" s="33"/>
      <c r="R72" s="33"/>
      <c r="S72" s="102"/>
      <c r="T72" s="102"/>
      <c r="U72" s="102"/>
    </row>
    <row r="73" spans="3:21" ht="15">
      <c r="C73" s="36"/>
      <c r="D73" s="45"/>
      <c r="E73" s="45"/>
      <c r="F73" s="45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3:21" ht="15">
      <c r="C74" s="35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132"/>
      <c r="T74" s="132"/>
      <c r="U74" s="132"/>
    </row>
    <row r="75" spans="3:21" ht="15">
      <c r="C75" s="35"/>
      <c r="D75" s="45"/>
      <c r="E75" s="45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132"/>
      <c r="T75" s="132"/>
      <c r="U75" s="132"/>
    </row>
    <row r="76" spans="3:21" ht="15">
      <c r="C76" s="35"/>
      <c r="D76" s="45"/>
      <c r="E76" s="45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132"/>
      <c r="T76" s="132"/>
      <c r="U76" s="132"/>
    </row>
    <row r="77" spans="3:21" ht="15">
      <c r="C77" s="35"/>
      <c r="D77" s="45"/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3:21" ht="15">
      <c r="C78" s="31"/>
      <c r="D78" s="45"/>
      <c r="E78" s="47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3:21" ht="15">
      <c r="C79" s="35"/>
      <c r="D79" s="45"/>
      <c r="E79" s="45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3:21" ht="15">
      <c r="C80" s="35"/>
      <c r="D80" s="45"/>
      <c r="E80" s="45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3:21" ht="15">
      <c r="C81" s="35"/>
      <c r="D81" s="44"/>
      <c r="E81" s="44"/>
      <c r="F81" s="44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3:21" ht="15">
      <c r="C82" s="35"/>
      <c r="D82" s="44"/>
      <c r="E82" s="44"/>
      <c r="F82" s="44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3:21" ht="15">
      <c r="C83" s="35"/>
      <c r="D83" s="44"/>
      <c r="E83" s="45"/>
      <c r="F83" s="44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3:6" ht="15">
      <c r="C84" s="35"/>
      <c r="D84" s="30"/>
      <c r="E84" s="31"/>
      <c r="F84" s="30"/>
    </row>
    <row r="85" spans="3:6" ht="15">
      <c r="C85" s="35"/>
      <c r="D85" s="30"/>
      <c r="E85" s="31"/>
      <c r="F85" s="30"/>
    </row>
    <row r="86" spans="3:6" ht="15">
      <c r="C86" s="35"/>
      <c r="D86" s="30"/>
      <c r="E86" s="34"/>
      <c r="F86" s="30"/>
    </row>
    <row r="87" spans="3:6" ht="15">
      <c r="C87" s="35"/>
      <c r="D87" s="30"/>
      <c r="E87" s="31"/>
      <c r="F87" s="30"/>
    </row>
    <row r="88" ht="15">
      <c r="C88" s="35"/>
    </row>
    <row r="89" ht="15">
      <c r="C89" s="35"/>
    </row>
    <row r="90" spans="3:6" ht="15">
      <c r="C90" s="35"/>
      <c r="D90" s="37"/>
      <c r="E90" s="37"/>
      <c r="F90" s="37"/>
    </row>
    <row r="91" ht="15">
      <c r="C91" s="35"/>
    </row>
    <row r="92" ht="15">
      <c r="C92" s="35"/>
    </row>
    <row r="93" ht="15">
      <c r="C93" s="35"/>
    </row>
    <row r="94" ht="15">
      <c r="C94" s="35"/>
    </row>
    <row r="95" ht="15">
      <c r="C95" s="35"/>
    </row>
    <row r="96" spans="3:6" ht="15">
      <c r="C96" s="35"/>
      <c r="D96" s="37"/>
      <c r="E96" s="37"/>
      <c r="F96" s="37"/>
    </row>
    <row r="97" spans="3:6" ht="15">
      <c r="C97" s="35"/>
      <c r="D97" s="37"/>
      <c r="E97" s="37"/>
      <c r="F97" s="37"/>
    </row>
    <row r="98" spans="3:6" ht="15">
      <c r="C98" s="35"/>
      <c r="D98" s="37"/>
      <c r="E98" s="37"/>
      <c r="F98" s="37"/>
    </row>
    <row r="99" ht="15">
      <c r="C99" s="35"/>
    </row>
    <row r="100" ht="15">
      <c r="C100" s="35"/>
    </row>
    <row r="101" spans="3:6" ht="15">
      <c r="C101" s="35"/>
      <c r="D101" s="37"/>
      <c r="E101" s="37"/>
      <c r="F101" s="37"/>
    </row>
    <row r="102" ht="15">
      <c r="C102" s="35"/>
    </row>
    <row r="103" ht="15">
      <c r="C103" s="35"/>
    </row>
    <row r="104" ht="15">
      <c r="C104" s="35"/>
    </row>
    <row r="105" ht="15">
      <c r="C105" s="35"/>
    </row>
    <row r="106" ht="15">
      <c r="C106" s="35"/>
    </row>
    <row r="107" spans="3:6" ht="15">
      <c r="C107" s="35"/>
      <c r="D107" s="37"/>
      <c r="E107" s="37"/>
      <c r="F107" s="37"/>
    </row>
    <row r="108" ht="15">
      <c r="C108" s="35"/>
    </row>
    <row r="109" ht="15">
      <c r="C109" s="35"/>
    </row>
    <row r="110" ht="15">
      <c r="C110" s="35"/>
    </row>
    <row r="111" ht="15">
      <c r="C111" s="35"/>
    </row>
    <row r="112" spans="3:6" ht="15">
      <c r="C112" s="38"/>
      <c r="D112" s="39"/>
      <c r="E112" s="39"/>
      <c r="F112" s="39"/>
    </row>
    <row r="113" spans="3:5" ht="14.25">
      <c r="C113" s="3"/>
      <c r="E113" s="4"/>
    </row>
    <row r="114" spans="3:5" ht="14.25">
      <c r="C114" s="3"/>
      <c r="E114" s="4"/>
    </row>
    <row r="115" spans="3:5" ht="14.25">
      <c r="C115" s="3"/>
      <c r="E115" s="4"/>
    </row>
    <row r="116" spans="3:5" ht="14.25">
      <c r="C116" s="3"/>
      <c r="E116" s="4"/>
    </row>
    <row r="117" spans="3:5" ht="14.25">
      <c r="C117" s="3"/>
      <c r="E117" s="4"/>
    </row>
    <row r="118" ht="15">
      <c r="C118" s="35"/>
    </row>
    <row r="119" ht="15">
      <c r="C119" s="35"/>
    </row>
    <row r="120" ht="15">
      <c r="C120" s="35"/>
    </row>
    <row r="121" ht="15">
      <c r="C121" s="35"/>
    </row>
    <row r="122" ht="15">
      <c r="C122" s="35"/>
    </row>
    <row r="123" ht="15">
      <c r="C123" s="35"/>
    </row>
    <row r="124" ht="15">
      <c r="C124" s="35"/>
    </row>
    <row r="125" ht="15">
      <c r="C125" s="35"/>
    </row>
    <row r="126" ht="15">
      <c r="C126" s="35"/>
    </row>
    <row r="127" ht="15">
      <c r="C127" s="35"/>
    </row>
    <row r="128" ht="15">
      <c r="C128" s="35"/>
    </row>
    <row r="129" ht="15">
      <c r="C129" s="35"/>
    </row>
    <row r="130" ht="15">
      <c r="C130" s="35"/>
    </row>
    <row r="131" ht="15">
      <c r="C131" s="35"/>
    </row>
    <row r="132" ht="15">
      <c r="C132" s="35"/>
    </row>
  </sheetData>
  <sheetProtection/>
  <mergeCells count="17">
    <mergeCell ref="A9:A10"/>
    <mergeCell ref="B9:B10"/>
    <mergeCell ref="C9:C10"/>
    <mergeCell ref="D7:L7"/>
    <mergeCell ref="G9:I9"/>
    <mergeCell ref="S74:U76"/>
    <mergeCell ref="M9:O9"/>
    <mergeCell ref="P9:R9"/>
    <mergeCell ref="K1:L1"/>
    <mergeCell ref="I2:L2"/>
    <mergeCell ref="K4:L4"/>
    <mergeCell ref="I5:L5"/>
    <mergeCell ref="S9:U9"/>
    <mergeCell ref="D9:F9"/>
    <mergeCell ref="J9:L9"/>
    <mergeCell ref="P6:R6"/>
  </mergeCells>
  <printOptions horizontalCentered="1"/>
  <pageMargins left="0.22" right="0.2755905511811024" top="0.59" bottom="0.15748031496062992" header="0.32" footer="0.15748031496062992"/>
  <pageSetup horizontalDpi="600" verticalDpi="600" orientation="landscape" paperSize="9" scale="55" r:id="rId1"/>
  <rowBreaks count="1" manualBreakCount="1">
    <brk id="29" max="20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SE7EN USER</dc:creator>
  <cp:keywords/>
  <dc:description/>
  <cp:lastModifiedBy>User</cp:lastModifiedBy>
  <cp:lastPrinted>2017-02-17T05:34:47Z</cp:lastPrinted>
  <dcterms:created xsi:type="dcterms:W3CDTF">2010-02-18T09:28:26Z</dcterms:created>
  <dcterms:modified xsi:type="dcterms:W3CDTF">2017-02-18T12:44:52Z</dcterms:modified>
  <cp:category/>
  <cp:version/>
  <cp:contentType/>
  <cp:contentStatus/>
</cp:coreProperties>
</file>